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T:\Platzi\Cursos_Dictados\Norma-ISO27001\Labs\"/>
    </mc:Choice>
  </mc:AlternateContent>
  <xr:revisionPtr revIDLastSave="0" documentId="13_ncr:1_{5BED5ECF-99CC-4BAF-8416-686E1D86B788}" xr6:coauthVersionLast="45" xr6:coauthVersionMax="45" xr10:uidLastSave="{00000000-0000-0000-0000-000000000000}"/>
  <bookViews>
    <workbookView xWindow="19080" yWindow="-120" windowWidth="20730" windowHeight="11160" tabRatio="773" firstSheet="1" activeTab="1" xr2:uid="{00000000-000D-0000-FFFF-FFFF00000000}"/>
  </bookViews>
  <sheets>
    <sheet name="Parametros" sheetId="9" state="hidden" r:id="rId1"/>
    <sheet name="MATRIZ" sheetId="3" r:id="rId2"/>
    <sheet name="CONTROLES" sheetId="4" r:id="rId3"/>
    <sheet name="MAPA" sheetId="7" r:id="rId4"/>
  </sheets>
  <externalReferences>
    <externalReference r:id="rId5"/>
    <externalReference r:id="rId6"/>
    <externalReference r:id="rId7"/>
  </externalReferences>
  <definedNames>
    <definedName name="B">[1]Listas!$A$13:$A$15</definedName>
    <definedName name="Categoria">[2]Listas!$B$3:$B$10</definedName>
    <definedName name="Efecto">[2]Listas!$F$13:$F$15</definedName>
    <definedName name="Ejecucion">[2]Listas!$D$13:$D$15</definedName>
    <definedName name="EscalasImpacto">[2]Listas!$E$108:$J$108</definedName>
    <definedName name="Estado">[2]Listas!$A$13:$A$15</definedName>
    <definedName name="EstadoR">[2]Listas!$D$18:$D$19</definedName>
    <definedName name="Evidencia">[2]Listas!$E$13:$E$15</definedName>
    <definedName name="Factor">[2]Listas!$A$3:$A$7</definedName>
    <definedName name="FormadelControl">[2]Listas!$B$13:$B$15</definedName>
    <definedName name="Gerencias">[2]Listas!$H$3:$H$14</definedName>
    <definedName name="PerdidaEconomica">[2]Listas!$C$110</definedName>
    <definedName name="TipodeActivo">[3]Listas!$A$143:$A$147</definedName>
    <definedName name="TipodeControl">[2]Listas!$C$13:$C$15</definedName>
    <definedName name="TipodeImpacto">[2]Listas!$C$3:$C$8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" i="4" l="1"/>
  <c r="M4" i="4"/>
  <c r="X23" i="3" l="1"/>
  <c r="X24" i="3"/>
  <c r="U9" i="3" l="1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8" i="3"/>
  <c r="N9" i="3" l="1"/>
  <c r="O9" i="3" s="1"/>
  <c r="N10" i="3"/>
  <c r="O10" i="3" s="1"/>
  <c r="N11" i="3"/>
  <c r="O11" i="3" s="1"/>
  <c r="N12" i="3"/>
  <c r="O12" i="3" s="1"/>
  <c r="N13" i="3"/>
  <c r="O13" i="3" s="1"/>
  <c r="N14" i="3"/>
  <c r="O14" i="3" s="1"/>
  <c r="N15" i="3"/>
  <c r="O15" i="3" s="1"/>
  <c r="N16" i="3"/>
  <c r="O16" i="3" s="1"/>
  <c r="N17" i="3"/>
  <c r="O17" i="3" s="1"/>
  <c r="N18" i="3"/>
  <c r="O18" i="3" s="1"/>
  <c r="N19" i="3"/>
  <c r="O19" i="3" s="1"/>
  <c r="N20" i="3"/>
  <c r="O20" i="3" s="1"/>
  <c r="N21" i="3"/>
  <c r="O21" i="3" s="1"/>
  <c r="N22" i="3"/>
  <c r="O22" i="3" s="1"/>
  <c r="N23" i="3"/>
  <c r="O23" i="3" s="1"/>
  <c r="N24" i="3"/>
  <c r="O24" i="3" s="1"/>
  <c r="N25" i="3"/>
  <c r="O25" i="3" s="1"/>
  <c r="N26" i="3"/>
  <c r="O26" i="3" s="1"/>
  <c r="N8" i="3"/>
  <c r="R17" i="3" l="1"/>
  <c r="S17" i="3" s="1"/>
  <c r="P17" i="3"/>
  <c r="R16" i="3"/>
  <c r="S16" i="3" s="1"/>
  <c r="P16" i="3"/>
  <c r="R15" i="3"/>
  <c r="S15" i="3" s="1"/>
  <c r="P15" i="3"/>
  <c r="R22" i="3"/>
  <c r="P22" i="3"/>
  <c r="R14" i="3"/>
  <c r="P14" i="3"/>
  <c r="R23" i="3"/>
  <c r="S23" i="3" s="1"/>
  <c r="P23" i="3"/>
  <c r="R21" i="3"/>
  <c r="S21" i="3" s="1"/>
  <c r="P21" i="3"/>
  <c r="R13" i="3"/>
  <c r="P13" i="3"/>
  <c r="R25" i="3"/>
  <c r="P25" i="3"/>
  <c r="R20" i="3"/>
  <c r="P20" i="3"/>
  <c r="R12" i="3"/>
  <c r="P12" i="3"/>
  <c r="R19" i="3"/>
  <c r="S19" i="3" s="1"/>
  <c r="P19" i="3"/>
  <c r="R11" i="3"/>
  <c r="S11" i="3" s="1"/>
  <c r="P11" i="3"/>
  <c r="R24" i="3"/>
  <c r="S24" i="3" s="1"/>
  <c r="P24" i="3"/>
  <c r="R26" i="3"/>
  <c r="P26" i="3"/>
  <c r="R18" i="3"/>
  <c r="S18" i="3" s="1"/>
  <c r="P18" i="3"/>
  <c r="R10" i="3"/>
  <c r="P10" i="3"/>
  <c r="R9" i="3"/>
  <c r="P9" i="3"/>
  <c r="V16" i="3"/>
  <c r="V21" i="3"/>
  <c r="V15" i="3"/>
  <c r="W15" i="3" s="1"/>
  <c r="O8" i="3"/>
  <c r="V23" i="3" l="1"/>
  <c r="V24" i="3"/>
  <c r="V13" i="3"/>
  <c r="W13" i="3" s="1"/>
  <c r="S13" i="3"/>
  <c r="V22" i="3"/>
  <c r="S22" i="3"/>
  <c r="W16" i="3"/>
  <c r="V18" i="3"/>
  <c r="W18" i="3" s="1"/>
  <c r="V17" i="3"/>
  <c r="V26" i="3"/>
  <c r="W26" i="3" s="1"/>
  <c r="S26" i="3"/>
  <c r="V12" i="3"/>
  <c r="W12" i="3" s="1"/>
  <c r="S12" i="3"/>
  <c r="V11" i="3"/>
  <c r="V20" i="3"/>
  <c r="S20" i="3"/>
  <c r="V19" i="3"/>
  <c r="W19" i="3" s="1"/>
  <c r="V25" i="3"/>
  <c r="W25" i="3" s="1"/>
  <c r="S25" i="3"/>
  <c r="V14" i="3"/>
  <c r="S14" i="3"/>
  <c r="V9" i="3"/>
  <c r="W9" i="3" s="1"/>
  <c r="S9" i="3"/>
  <c r="V10" i="3"/>
  <c r="W10" i="3" s="1"/>
  <c r="S10" i="3"/>
  <c r="R8" i="3"/>
  <c r="P8" i="3"/>
  <c r="W21" i="3"/>
  <c r="W23" i="3"/>
  <c r="W11" i="3"/>
  <c r="W20" i="3"/>
  <c r="W22" i="3"/>
  <c r="W14" i="3" l="1"/>
  <c r="W24" i="3"/>
  <c r="W17" i="3"/>
  <c r="V8" i="3"/>
  <c r="S8" i="3"/>
  <c r="W8" i="3" l="1"/>
  <c r="N5" i="4"/>
  <c r="O5" i="4" s="1"/>
  <c r="N4" i="4"/>
  <c r="O4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 Tovar</author>
  </authors>
  <commentList>
    <comment ref="Q7" authorId="0" shapeId="0" xr:uid="{CC03C8C9-3669-4845-AAE0-43D1381D590B}">
      <text>
        <r>
          <rPr>
            <b/>
            <sz val="9"/>
            <color indexed="81"/>
            <rFont val="Tahoma"/>
            <family val="2"/>
          </rPr>
          <t>Alex Tovar:</t>
        </r>
        <r>
          <rPr>
            <sz val="9"/>
            <color indexed="81"/>
            <rFont val="Tahoma"/>
            <family val="2"/>
          </rPr>
          <t xml:space="preserve">
Puedes subir el nivel de impacto de acuerdo a criterio profesional y experiencia.</t>
        </r>
      </text>
    </comment>
  </commentList>
</comments>
</file>

<file path=xl/sharedStrings.xml><?xml version="1.0" encoding="utf-8"?>
<sst xmlns="http://schemas.openxmlformats.org/spreadsheetml/2006/main" count="437" uniqueCount="209">
  <si>
    <t>Gerencia:</t>
  </si>
  <si>
    <t>Tecnología</t>
  </si>
  <si>
    <t>Jaime Osorio</t>
  </si>
  <si>
    <t>Área / Cargo:</t>
  </si>
  <si>
    <t>Fecha:</t>
  </si>
  <si>
    <t/>
  </si>
  <si>
    <t>No.</t>
  </si>
  <si>
    <t>Nombre del riesgo</t>
  </si>
  <si>
    <t>Causa que origina</t>
  </si>
  <si>
    <t>Evento de Riesgo</t>
  </si>
  <si>
    <t>Consecuencia para la compañía</t>
  </si>
  <si>
    <t>Factor 
(Asociado a la Causa)</t>
  </si>
  <si>
    <t>Categoría (Asociado al Riesgo)</t>
  </si>
  <si>
    <t>Tipo de Impacto (Asociado a la Consecuencia)</t>
  </si>
  <si>
    <t># de veces en las que se podría presentar el evento en un año</t>
  </si>
  <si>
    <t>Área Responsable del Riesgo</t>
  </si>
  <si>
    <t>Cargo del Gestor Responsable</t>
  </si>
  <si>
    <t>R1</t>
  </si>
  <si>
    <t>Pérdida de información confidencial por imposibilidad de recuperar información debido a fallas en los Backup o medios.</t>
  </si>
  <si>
    <t>Fallas técnicas en la ejecución de los backup por problemas no detectados en su ejecución o fallas en los medios magnéticos (cintas)</t>
  </si>
  <si>
    <t>Falla en la restauración de backup</t>
  </si>
  <si>
    <t>Pérdida de información confidencial</t>
  </si>
  <si>
    <t>Fallas tecnológicas</t>
  </si>
  <si>
    <t>Seguridad Información</t>
  </si>
  <si>
    <t>Centro de procesamiento de datos</t>
  </si>
  <si>
    <t>4 controles</t>
  </si>
  <si>
    <t>R2</t>
  </si>
  <si>
    <t>Afectación a clientes por la no disponibilidad de los sistemas o saldos en el horario convenido por fallas en el proceso Batch</t>
  </si>
  <si>
    <t>Falla en la programación o parametrización de los cierres</t>
  </si>
  <si>
    <t>Retrasos en la ejecución de los procesos batch</t>
  </si>
  <si>
    <t>Afectación al cliente</t>
  </si>
  <si>
    <t>Clientes</t>
  </si>
  <si>
    <t>Atención del Cliente</t>
  </si>
  <si>
    <t>Crítico</t>
  </si>
  <si>
    <t>5 controles</t>
  </si>
  <si>
    <t>R3</t>
  </si>
  <si>
    <t>Afectación a clientes por información errada o no disponible debido a fallas en la ejecución de procesos Batch por errores o ausencia en los archivos de terceros.</t>
  </si>
  <si>
    <t>Los procesos batchs no se ejecutan completa y correctamente por errores en los archivos de terceros</t>
  </si>
  <si>
    <t>Información de clientes no disponibles o errada</t>
  </si>
  <si>
    <t>Recurso Humano</t>
  </si>
  <si>
    <t>R4</t>
  </si>
  <si>
    <t>Pérdidas económicas e interrupción de los servicios tecnológicos del Banco por fallas a nivel de hardware debido a condiciones externas que afecten la plataforma tecnológica</t>
  </si>
  <si>
    <t>Catástrofes que afecten las máquinas, servidores, equipos del centro de cómputo (Incendio, Terremoto)</t>
  </si>
  <si>
    <t>Destrucción física total o parcial de las instalaciones en el centro de cómputo y de los equipos tecnológicos</t>
  </si>
  <si>
    <t>Pérdidas económicas e interrupción de los servicios tecnológicos del Banco</t>
  </si>
  <si>
    <t>Situaciones Externas</t>
  </si>
  <si>
    <t>Daños a activos físicos</t>
  </si>
  <si>
    <t>Perdidaeconomica</t>
  </si>
  <si>
    <t>3 controles</t>
  </si>
  <si>
    <t>R5</t>
  </si>
  <si>
    <t>Pérdida de económica debido a daños en los equipos del centro de cómputo por fallas en los sistemas que mantienen el medio ambiente apropiado para la operación de TI</t>
  </si>
  <si>
    <t>Fallas en los dispositivos ambientales en los centro de cómputo (aires acondicionados, sistemas de extinción de incendios, detectores humo, sistemas de control de temperatura y humedad, piso falso, techo falso, sistemas de suministro y regulación de energía)</t>
  </si>
  <si>
    <t>Daños en los equipos de computo</t>
  </si>
  <si>
    <t>Pérdidas económicas</t>
  </si>
  <si>
    <t>Harold Martinez</t>
  </si>
  <si>
    <t>Subgerente de Seguridad y Continuidad</t>
  </si>
  <si>
    <t>6 controles</t>
  </si>
  <si>
    <t>Riesgo</t>
  </si>
  <si>
    <t xml:space="preserve">Control </t>
  </si>
  <si>
    <t>Responsable</t>
  </si>
  <si>
    <t>Estado del Control</t>
  </si>
  <si>
    <t>Forma del control</t>
  </si>
  <si>
    <t>Tipo de Control</t>
  </si>
  <si>
    <t>Ejecución del Control</t>
  </si>
  <si>
    <t>Evidencia del control</t>
  </si>
  <si>
    <t>Efecto sobre el Riesgo</t>
  </si>
  <si>
    <t>% Mitigación Frecuencia</t>
  </si>
  <si>
    <t>% Mitigación Impacto</t>
  </si>
  <si>
    <t>Implementado y documentado</t>
  </si>
  <si>
    <t>Manual</t>
  </si>
  <si>
    <t>Preventivo</t>
  </si>
  <si>
    <t>Siempre</t>
  </si>
  <si>
    <t>Mitiga Frecuencia</t>
  </si>
  <si>
    <t>Automático</t>
  </si>
  <si>
    <t>Detectivo</t>
  </si>
  <si>
    <t>Mitiga Impacto</t>
  </si>
  <si>
    <t>Subgerente de Producción</t>
  </si>
  <si>
    <t>Correctivo</t>
  </si>
  <si>
    <t>Divulgación o alteración de información por acceso no autorizado a aplicativos y bases de datos por errores en la gestión de usuarios.</t>
  </si>
  <si>
    <t>Errores en la asignación o creación, modificación, bloqueo o eliminación de usuarios para las bases de datos y aplicativos</t>
  </si>
  <si>
    <t>Acceso no autorizados a aplicaciones y bases de datos</t>
  </si>
  <si>
    <t>Divulgación o Alteración de información confidencial</t>
  </si>
  <si>
    <t>Fraude interno</t>
  </si>
  <si>
    <t>Subgerente de Seguridad de la Información y Continuidad del Negocio</t>
  </si>
  <si>
    <t>Divulgación o alteración de información por acceso no autorizado a aplicativos y bases de datos debido a aplicativos sin clave de acceso.</t>
  </si>
  <si>
    <t>Aplicativos sin claves de acceso para su ingreso</t>
  </si>
  <si>
    <t>Divulgación o alteración de información por acceso no autorizado a aplicativos y bases de datos debido a uso inadecuado de usuarios y claves de acceso por parte de los funcionarios.</t>
  </si>
  <si>
    <t xml:space="preserve">Uso inadecuado de usuarios y claves de acceso a aplicativos y bases de datos por parte de los funcionarios del Banco </t>
  </si>
  <si>
    <t>Pérdida o alteración de información por acceso a bases de datos debido a ingresos indebidos por personal con atribuciones.</t>
  </si>
  <si>
    <t>Ingresos indebidos a las Bases de Datos por personal con atribuciones</t>
  </si>
  <si>
    <t>Acceso no autorizados a  las bases de datos</t>
  </si>
  <si>
    <t>Pérdida de información o Alteración de Información</t>
  </si>
  <si>
    <t>Divulgación o alteración de información por acceso no autorizado a aplicativos y bases de datos debido a uso inadecuado de usuarios privilegiados o generación de usuarios genéricos</t>
  </si>
  <si>
    <t>Uso inadecuado de usuarios privilegiados o generación de usuarios genéricos (Comunicaciones, Infraestructura, Bases de Datos)</t>
  </si>
  <si>
    <t>R6</t>
  </si>
  <si>
    <t>Pérdida de la integridad o confidencialidad de la información por vulnerabilidades asociadas a la plataforma técnica que soporta procesos críticos.</t>
  </si>
  <si>
    <t>Nuevas vulnerabilidades identificadas y no actualización de software o parches de seguridad en los sistemas</t>
  </si>
  <si>
    <t>Vulnerabilidades técnicas</t>
  </si>
  <si>
    <t>Pérdida de información</t>
  </si>
  <si>
    <t>2 controles</t>
  </si>
  <si>
    <t>R7</t>
  </si>
  <si>
    <t>Pérdida económica por la no disponibilidad de los sistemas, interrupción de las operaciones o defraudación al Banco a causa de ataques externos a la plataforma tecnológica.</t>
  </si>
  <si>
    <t>Ataques externos a la plataforma tecnológica del Banco (Hacker)</t>
  </si>
  <si>
    <t>Pérdida de disponibilidad de la plataforma tecnológica o intentos de fraude externo</t>
  </si>
  <si>
    <t>Pérdida económica</t>
  </si>
  <si>
    <t>R8</t>
  </si>
  <si>
    <t>Pérdida económica por la no disponibilidad de los sistemas o interrupción de las operaciones a causa de ataques internos a la plataforma tecnológica.</t>
  </si>
  <si>
    <t>Ataques internos a la plataforma tecnológica del Banco (Ingreso de virus; o instalación de software malicioso)</t>
  </si>
  <si>
    <t>Pérdida de disponibilidad de la plataforma tecnológica</t>
  </si>
  <si>
    <t>R9</t>
  </si>
  <si>
    <t>Pérdida económica por la no disponibilidad de los sistemas o interrupción de las operaciones por desactualización o errores en la configuración de los elementos de seguridad lógica.</t>
  </si>
  <si>
    <t>Desactualización o errores en la configuración de los elementos de seguridad lógica (Antivirus; Proxy; Firewall, entre otros), sin los cuales el Banco es mas vulnerable</t>
  </si>
  <si>
    <t>R10</t>
  </si>
  <si>
    <t>Pérdida económica por la no disponibilidad de los sistemas o interrupción de las operaciones por fallas tecnológicas de los elementos de seguridad lógica.</t>
  </si>
  <si>
    <t>Fallas tecnológicas en los elementos de seguridad lógica (Antivirus; Proxy; Firewall, entre otros)</t>
  </si>
  <si>
    <t>R11</t>
  </si>
  <si>
    <t>Pérdida económica por robo o daño  de equipos por ingreso de personal no autorizado al Data Center Principal o Alterno.</t>
  </si>
  <si>
    <t>Ingreso no autorizado de personal al Data Center alterno o principal</t>
  </si>
  <si>
    <t>Robo o daño sobre equipos tecnológicos del Data Center</t>
  </si>
  <si>
    <t>R12</t>
  </si>
  <si>
    <t>Pérdidas económicas por multas o sanciones por incumplimiento legal de los derechos del software debido a instalación no autorizada del mismo.</t>
  </si>
  <si>
    <t>Instalación de software no autorizada</t>
  </si>
  <si>
    <t>Incumplimiento normativo sobre los derechos de software</t>
  </si>
  <si>
    <t>Pérdida económica por Multa o Sanción</t>
  </si>
  <si>
    <t>Ejecución y administración de procesos</t>
  </si>
  <si>
    <t>R13</t>
  </si>
  <si>
    <t>Pérdida de integridad de la información por daño o alteración de datos contenidos en hojas de cálculo a causa de su uso sin los elementos de seguridad y protección adecuados.</t>
  </si>
  <si>
    <t>Uso de hojas de calculo sin los elementos de seguridad y protección adecuados</t>
  </si>
  <si>
    <t>Daño o alteración de información contenida en hojas de cálculo</t>
  </si>
  <si>
    <t>Pérdida  de integridad de la Información</t>
  </si>
  <si>
    <t>Procesos</t>
  </si>
  <si>
    <t>R14</t>
  </si>
  <si>
    <t>Pérdida de integridad por datos e información incompleta o inconsistente en los sistemas de Banco a causa de errores o fallas en el proceso de migración de información.</t>
  </si>
  <si>
    <t>Errores o fallas en el proceso de migración de información de una aplicación a otra.</t>
  </si>
  <si>
    <t>Datos e información incompleta o inconsistente en los sistemas del Banco.</t>
  </si>
  <si>
    <t>Pérdida de integridad de la información</t>
  </si>
  <si>
    <t>Observación sobre el control</t>
  </si>
  <si>
    <t>Antes de crear o modificar un usuario en el directorio activo se verifica que tenga las atribuciones correspondientes para la solicitud contra la Matriz de Perfiles, en caso contrario se rechaza y no se crea o modifica el usuario.</t>
  </si>
  <si>
    <t>Analista junior de ingeniería</t>
  </si>
  <si>
    <t>Se recomienda indicar contra que verifica las atribuciones</t>
  </si>
  <si>
    <t>El Jefe y Analista de base de datos  solo crean usuarios en las bases de datos si las solicitudes tienen las aprobaciones del Subgerente de producción y Subgerente de Seguridad de información</t>
  </si>
  <si>
    <t>Jefe de BD y 
Analistas de BD</t>
  </si>
  <si>
    <t>Algunas veces</t>
  </si>
  <si>
    <t>Se recomienda validar si se incluyen monitoreos a las actividades de los DBA.</t>
  </si>
  <si>
    <t>Solo algunas veces</t>
  </si>
  <si>
    <t>Mitiga Ambos (Frecuencia e Impacto)</t>
  </si>
  <si>
    <t>Semiautomático</t>
  </si>
  <si>
    <t>En la mayoría de veces</t>
  </si>
  <si>
    <t>Implementado no documentado</t>
  </si>
  <si>
    <t>MAPA DE RIESGO INHERENTE</t>
  </si>
  <si>
    <t>MAPA DE RIESGO RESIDUAL</t>
  </si>
  <si>
    <t>Ocasional</t>
  </si>
  <si>
    <t>R10;</t>
  </si>
  <si>
    <t>R7;</t>
  </si>
  <si>
    <t>R8;</t>
  </si>
  <si>
    <t>Catastrófico</t>
  </si>
  <si>
    <t>R15</t>
  </si>
  <si>
    <t>ACCESOS</t>
  </si>
  <si>
    <t>OPERACIONES</t>
  </si>
  <si>
    <t>R16</t>
  </si>
  <si>
    <t>R17</t>
  </si>
  <si>
    <t>R18</t>
  </si>
  <si>
    <t>R19</t>
  </si>
  <si>
    <t>Nombre del proceso</t>
  </si>
  <si>
    <t>IMPACTO</t>
  </si>
  <si>
    <t>MAGNITUD DEL IMPACTO</t>
  </si>
  <si>
    <t>PROBABILIDAD DE OCURRENCIA</t>
  </si>
  <si>
    <t>NIVEL DE RIESGO INHERENTE</t>
  </si>
  <si>
    <t>%</t>
  </si>
  <si>
    <t>GRADO IMPACTO TEÓRICO</t>
  </si>
  <si>
    <t>GRADO IMPACTO AJUSTADO</t>
  </si>
  <si>
    <t>GRADO
IMPACTO FINAL</t>
  </si>
  <si>
    <t>SI</t>
  </si>
  <si>
    <t>NO</t>
  </si>
  <si>
    <t>Vida Humana (Daño a personas)</t>
  </si>
  <si>
    <t>Legal y Penal</t>
  </si>
  <si>
    <t>Reputacional</t>
  </si>
  <si>
    <t>Pérdida Económica</t>
  </si>
  <si>
    <t>Cantidad de Controles</t>
  </si>
  <si>
    <t>Versión:</t>
  </si>
  <si>
    <t>1.0</t>
  </si>
  <si>
    <t>Gestor de Riesgo:</t>
  </si>
  <si>
    <t>MATRIZ DE RIESGOS TECNOLÓGICOS</t>
  </si>
  <si>
    <t>Operaciones Tecnológicas</t>
  </si>
  <si>
    <t>Normatividad</t>
  </si>
  <si>
    <t>Perdida Económica</t>
  </si>
  <si>
    <t>Multas y/o Sanciones</t>
  </si>
  <si>
    <t>CONTROLES</t>
  </si>
  <si>
    <t>Disuasivo</t>
  </si>
  <si>
    <t>Pocas veces</t>
  </si>
  <si>
    <t xml:space="preserve">% Eficiencia </t>
  </si>
  <si>
    <t>Riesgo Residual</t>
  </si>
  <si>
    <t>IMPROBABLE</t>
  </si>
  <si>
    <t>POSIBLE</t>
  </si>
  <si>
    <t>OCASIONAL</t>
  </si>
  <si>
    <t>MODERADO</t>
  </si>
  <si>
    <t>CONSTANTE</t>
  </si>
  <si>
    <t>Improbable</t>
  </si>
  <si>
    <t>Posible</t>
  </si>
  <si>
    <t>Moderado</t>
  </si>
  <si>
    <t>Constante</t>
  </si>
  <si>
    <t>Insignificante</t>
  </si>
  <si>
    <t>Menor</t>
  </si>
  <si>
    <t>Mayor</t>
  </si>
  <si>
    <t>Impacto</t>
  </si>
  <si>
    <t>MAPAS DE RIESGO</t>
  </si>
  <si>
    <t>IMPACTO FINAL</t>
  </si>
  <si>
    <t>Código</t>
  </si>
  <si>
    <t>Jaime 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</si>
</sst>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F800]dddd\,\ mmmm\ dd\,\ yyyy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10"/>
      <color theme="0"/>
      <name val="Arial"/>
      <family val="2"/>
    </font>
    <font>
      <sz val="12"/>
      <color theme="0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6"/>
      <color theme="0"/>
      <name val="ARIAL"/>
      <family val="2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2060"/>
        <bgColor indexed="64"/>
      </patternFill>
    </fill>
  </fills>
  <borders count="21">
    <border>
      <left/>
      <right/>
      <top/>
      <bottom/>
      <diagonal/>
    </border>
    <border>
      <left style="mediumDashed">
        <color theme="0" tint="-0.34998626667073579"/>
      </left>
      <right style="mediumDashed">
        <color theme="0" tint="-0.34998626667073579"/>
      </right>
      <top style="mediumDashed">
        <color theme="0" tint="-0.34998626667073579"/>
      </top>
      <bottom style="mediumDashed">
        <color theme="0" tint="-0.34998626667073579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/>
      <diagonal/>
    </border>
    <border>
      <left/>
      <right/>
      <top style="hair">
        <color theme="1"/>
      </top>
      <bottom/>
      <diagonal/>
    </border>
    <border>
      <left/>
      <right style="hair">
        <color theme="1"/>
      </right>
      <top style="hair">
        <color theme="1"/>
      </top>
      <bottom/>
      <diagonal/>
    </border>
    <border>
      <left style="hair">
        <color theme="1"/>
      </left>
      <right/>
      <top/>
      <bottom style="hair">
        <color theme="1"/>
      </bottom>
      <diagonal/>
    </border>
    <border>
      <left/>
      <right/>
      <top/>
      <bottom style="hair">
        <color theme="1"/>
      </bottom>
      <diagonal/>
    </border>
    <border>
      <left/>
      <right style="hair">
        <color theme="1"/>
      </right>
      <top/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theme="1"/>
      </left>
      <right/>
      <top/>
      <bottom/>
      <diagonal/>
    </border>
    <border>
      <left style="slantDashDot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slantDashDot">
        <color indexed="64"/>
      </right>
      <top style="slantDashDot">
        <color indexed="64"/>
      </top>
      <bottom/>
      <diagonal/>
    </border>
    <border>
      <left style="slantDashDot">
        <color indexed="64"/>
      </left>
      <right/>
      <top/>
      <bottom/>
      <diagonal/>
    </border>
    <border>
      <left/>
      <right style="slantDashDot">
        <color indexed="64"/>
      </right>
      <top/>
      <bottom/>
      <diagonal/>
    </border>
    <border>
      <left style="slantDashDot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slantDashDot">
        <color indexed="64"/>
      </right>
      <top/>
      <bottom style="slantDashDot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</cellStyleXfs>
  <cellXfs count="104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5" fillId="2" borderId="0" xfId="0" applyFont="1" applyFill="1" applyAlignment="1" applyProtection="1">
      <alignment wrapText="1"/>
      <protection hidden="1"/>
    </xf>
    <xf numFmtId="0" fontId="12" fillId="0" borderId="0" xfId="3" applyProtection="1">
      <protection hidden="1"/>
    </xf>
    <xf numFmtId="0" fontId="0" fillId="0" borderId="0" xfId="0" applyProtection="1">
      <protection hidden="1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 applyProtection="1">
      <alignment horizontal="left" vertical="center" wrapText="1"/>
      <protection hidden="1"/>
    </xf>
    <xf numFmtId="0" fontId="7" fillId="2" borderId="0" xfId="0" applyFont="1" applyFill="1" applyAlignment="1">
      <alignment wrapText="1"/>
    </xf>
    <xf numFmtId="0" fontId="2" fillId="2" borderId="0" xfId="0" applyFont="1" applyFill="1" applyAlignment="1">
      <alignment horizontal="left" vertical="center" wrapText="1"/>
    </xf>
    <xf numFmtId="0" fontId="8" fillId="2" borderId="0" xfId="0" applyFont="1" applyFill="1" applyAlignment="1" applyProtection="1">
      <alignment wrapText="1"/>
      <protection hidden="1"/>
    </xf>
    <xf numFmtId="0" fontId="11" fillId="0" borderId="0" xfId="0" applyFont="1"/>
    <xf numFmtId="164" fontId="5" fillId="2" borderId="0" xfId="0" applyNumberFormat="1" applyFont="1" applyFill="1" applyBorder="1" applyAlignment="1" applyProtection="1">
      <alignment horizontal="left" vertical="center" wrapText="1"/>
      <protection locked="0"/>
    </xf>
    <xf numFmtId="0" fontId="5" fillId="2" borderId="0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9" fontId="10" fillId="8" borderId="2" xfId="4" applyNumberFormat="1" applyFont="1" applyFill="1" applyBorder="1" applyAlignment="1" applyProtection="1">
      <alignment horizontal="center" vertical="center" wrapText="1"/>
    </xf>
    <xf numFmtId="0" fontId="10" fillId="3" borderId="2" xfId="0" applyFont="1" applyFill="1" applyBorder="1" applyAlignment="1" applyProtection="1">
      <alignment horizontal="center" vertical="center" wrapText="1"/>
      <protection hidden="1"/>
    </xf>
    <xf numFmtId="0" fontId="10" fillId="0" borderId="2" xfId="4" applyFont="1" applyFill="1" applyBorder="1" applyAlignment="1" applyProtection="1">
      <alignment horizontal="center" vertical="center" wrapText="1"/>
    </xf>
    <xf numFmtId="0" fontId="10" fillId="3" borderId="2" xfId="4" applyFont="1" applyFill="1" applyBorder="1" applyAlignment="1" applyProtection="1">
      <alignment horizontal="center" vertical="center" wrapText="1"/>
      <protection hidden="1"/>
    </xf>
    <xf numFmtId="1" fontId="2" fillId="0" borderId="2" xfId="1" applyNumberFormat="1" applyFont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 applyProtection="1">
      <alignment horizontal="center" vertical="center" wrapText="1"/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17" fillId="3" borderId="2" xfId="4" applyFont="1" applyFill="1" applyBorder="1" applyAlignment="1" applyProtection="1">
      <alignment horizontal="center" vertical="center" wrapText="1"/>
      <protection hidden="1"/>
    </xf>
    <xf numFmtId="0" fontId="5" fillId="2" borderId="0" xfId="0" applyFont="1" applyFill="1" applyAlignment="1" applyProtection="1">
      <alignment horizontal="center" wrapText="1"/>
      <protection hidden="1"/>
    </xf>
    <xf numFmtId="0" fontId="16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12" fillId="2" borderId="0" xfId="0" applyFont="1" applyFill="1" applyBorder="1" applyAlignment="1" applyProtection="1">
      <alignment vertical="center" wrapText="1"/>
      <protection locked="0"/>
    </xf>
    <xf numFmtId="0" fontId="5" fillId="2" borderId="0" xfId="0" applyFont="1" applyFill="1" applyBorder="1" applyAlignment="1" applyProtection="1">
      <alignment horizontal="center" wrapText="1"/>
      <protection hidden="1"/>
    </xf>
    <xf numFmtId="0" fontId="2" fillId="4" borderId="2" xfId="0" applyFont="1" applyFill="1" applyBorder="1" applyAlignment="1" applyProtection="1">
      <alignment horizontal="center" vertical="center" wrapText="1"/>
      <protection hidden="1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0" fillId="2" borderId="0" xfId="0" applyFill="1"/>
    <xf numFmtId="9" fontId="0" fillId="0" borderId="0" xfId="2" applyFont="1"/>
    <xf numFmtId="0" fontId="2" fillId="0" borderId="9" xfId="0" applyFont="1" applyBorder="1" applyAlignment="1" applyProtection="1">
      <alignment horizontal="center" vertical="center" wrapText="1"/>
      <protection locked="0"/>
    </xf>
    <xf numFmtId="9" fontId="2" fillId="2" borderId="11" xfId="2" applyFont="1" applyFill="1" applyBorder="1" applyAlignment="1" applyProtection="1">
      <alignment horizontal="center" vertical="center" wrapText="1"/>
      <protection hidden="1"/>
    </xf>
    <xf numFmtId="1" fontId="19" fillId="2" borderId="11" xfId="4" applyNumberFormat="1" applyFont="1" applyFill="1" applyBorder="1" applyAlignment="1" applyProtection="1">
      <alignment horizontal="center" vertical="center" wrapText="1"/>
      <protection hidden="1"/>
    </xf>
    <xf numFmtId="0" fontId="20" fillId="2" borderId="11" xfId="4" applyFont="1" applyFill="1" applyBorder="1" applyAlignment="1" applyProtection="1">
      <alignment horizontal="center" vertical="center" wrapText="1"/>
      <protection hidden="1"/>
    </xf>
    <xf numFmtId="0" fontId="13" fillId="7" borderId="11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 applyProtection="1">
      <alignment horizontal="center" vertical="center" wrapText="1"/>
      <protection locked="0"/>
    </xf>
    <xf numFmtId="0" fontId="13" fillId="7" borderId="11" xfId="0" applyFont="1" applyFill="1" applyBorder="1" applyAlignment="1">
      <alignment horizontal="center" wrapText="1"/>
    </xf>
    <xf numFmtId="0" fontId="20" fillId="6" borderId="1" xfId="3" applyFont="1" applyFill="1" applyBorder="1" applyAlignment="1" applyProtection="1">
      <alignment horizontal="center" vertical="center" wrapText="1"/>
      <protection hidden="1"/>
    </xf>
    <xf numFmtId="0" fontId="20" fillId="5" borderId="1" xfId="3" applyFont="1" applyFill="1" applyBorder="1" applyAlignment="1" applyProtection="1">
      <alignment horizontal="center" vertical="center" wrapText="1"/>
      <protection hidden="1"/>
    </xf>
    <xf numFmtId="0" fontId="20" fillId="9" borderId="1" xfId="3" applyFont="1" applyFill="1" applyBorder="1" applyAlignment="1" applyProtection="1">
      <alignment horizontal="center" vertical="center" wrapText="1"/>
      <protection hidden="1"/>
    </xf>
    <xf numFmtId="0" fontId="13" fillId="2" borderId="0" xfId="3" applyFont="1" applyFill="1" applyProtection="1">
      <protection hidden="1"/>
    </xf>
    <xf numFmtId="0" fontId="13" fillId="2" borderId="13" xfId="3" applyFont="1" applyFill="1" applyBorder="1" applyProtection="1">
      <protection hidden="1"/>
    </xf>
    <xf numFmtId="0" fontId="13" fillId="2" borderId="14" xfId="3" applyFont="1" applyFill="1" applyBorder="1" applyProtection="1">
      <protection hidden="1"/>
    </xf>
    <xf numFmtId="0" fontId="12" fillId="2" borderId="16" xfId="3" applyFill="1" applyBorder="1" applyProtection="1">
      <protection hidden="1"/>
    </xf>
    <xf numFmtId="0" fontId="12" fillId="2" borderId="0" xfId="3" applyFill="1" applyBorder="1" applyProtection="1">
      <protection hidden="1"/>
    </xf>
    <xf numFmtId="0" fontId="12" fillId="2" borderId="18" xfId="3" applyFill="1" applyBorder="1" applyProtection="1">
      <protection hidden="1"/>
    </xf>
    <xf numFmtId="0" fontId="12" fillId="2" borderId="19" xfId="3" applyFill="1" applyBorder="1" applyProtection="1">
      <protection hidden="1"/>
    </xf>
    <xf numFmtId="0" fontId="13" fillId="2" borderId="15" xfId="3" applyFont="1" applyFill="1" applyBorder="1" applyProtection="1">
      <protection hidden="1"/>
    </xf>
    <xf numFmtId="0" fontId="12" fillId="2" borderId="17" xfId="3" applyFill="1" applyBorder="1" applyProtection="1">
      <protection hidden="1"/>
    </xf>
    <xf numFmtId="0" fontId="14" fillId="2" borderId="0" xfId="3" applyFont="1" applyFill="1" applyBorder="1" applyAlignment="1" applyProtection="1">
      <alignment horizontal="center" vertical="center" wrapText="1"/>
      <protection hidden="1"/>
    </xf>
    <xf numFmtId="0" fontId="12" fillId="2" borderId="20" xfId="3" applyFill="1" applyBorder="1" applyProtection="1">
      <protection hidden="1"/>
    </xf>
    <xf numFmtId="0" fontId="0" fillId="2" borderId="0" xfId="0" applyFill="1" applyProtection="1">
      <protection hidden="1"/>
    </xf>
    <xf numFmtId="0" fontId="13" fillId="2" borderId="0" xfId="3" applyFont="1" applyFill="1" applyBorder="1" applyProtection="1">
      <protection hidden="1"/>
    </xf>
    <xf numFmtId="0" fontId="0" fillId="2" borderId="14" xfId="0" applyFill="1" applyBorder="1" applyProtection="1">
      <protection hidden="1"/>
    </xf>
    <xf numFmtId="0" fontId="0" fillId="2" borderId="15" xfId="0" applyFill="1" applyBorder="1" applyProtection="1">
      <protection hidden="1"/>
    </xf>
    <xf numFmtId="0" fontId="16" fillId="2" borderId="0" xfId="3" applyFont="1" applyFill="1" applyBorder="1" applyAlignment="1" applyProtection="1">
      <alignment horizontal="center"/>
      <protection hidden="1"/>
    </xf>
    <xf numFmtId="0" fontId="16" fillId="2" borderId="16" xfId="3" applyFont="1" applyFill="1" applyBorder="1" applyAlignment="1" applyProtection="1">
      <alignment horizontal="center"/>
      <protection hidden="1"/>
    </xf>
    <xf numFmtId="0" fontId="0" fillId="2" borderId="19" xfId="0" applyFill="1" applyBorder="1" applyProtection="1">
      <protection hidden="1"/>
    </xf>
    <xf numFmtId="0" fontId="0" fillId="2" borderId="20" xfId="0" applyFill="1" applyBorder="1" applyProtection="1">
      <protection hidden="1"/>
    </xf>
    <xf numFmtId="0" fontId="12" fillId="2" borderId="0" xfId="3" applyFill="1" applyProtection="1">
      <protection hidden="1"/>
    </xf>
    <xf numFmtId="9" fontId="2" fillId="4" borderId="11" xfId="2" applyFont="1" applyFill="1" applyBorder="1" applyAlignment="1" applyProtection="1">
      <alignment horizontal="center" vertical="center" wrapText="1"/>
      <protection hidden="1"/>
    </xf>
    <xf numFmtId="0" fontId="21" fillId="2" borderId="0" xfId="0" applyFont="1" applyFill="1" applyAlignment="1">
      <alignment wrapText="1"/>
    </xf>
    <xf numFmtId="0" fontId="10" fillId="2" borderId="0" xfId="0" applyFont="1" applyFill="1" applyAlignment="1">
      <alignment horizontal="center" vertical="center" wrapText="1"/>
    </xf>
    <xf numFmtId="0" fontId="22" fillId="0" borderId="0" xfId="0" applyFont="1"/>
    <xf numFmtId="0" fontId="4" fillId="3" borderId="2" xfId="0" applyFont="1" applyFill="1" applyBorder="1" applyAlignment="1" applyProtection="1">
      <alignment horizontal="center" vertical="center" wrapText="1"/>
      <protection hidden="1"/>
    </xf>
    <xf numFmtId="0" fontId="16" fillId="4" borderId="2" xfId="0" applyFont="1" applyFill="1" applyBorder="1" applyAlignment="1" applyProtection="1">
      <alignment horizontal="center" vertical="center" wrapText="1"/>
      <protection hidden="1"/>
    </xf>
    <xf numFmtId="0" fontId="9" fillId="10" borderId="2" xfId="0" applyFont="1" applyFill="1" applyBorder="1" applyAlignment="1">
      <alignment horizontal="center" vertical="center" wrapText="1"/>
    </xf>
    <xf numFmtId="0" fontId="9" fillId="10" borderId="2" xfId="6" applyFont="1" applyFill="1" applyBorder="1" applyAlignment="1" applyProtection="1">
      <alignment horizontal="center" vertical="center" wrapText="1"/>
    </xf>
    <xf numFmtId="0" fontId="9" fillId="10" borderId="2" xfId="4" applyFont="1" applyFill="1" applyBorder="1" applyAlignment="1" applyProtection="1">
      <alignment horizontal="center" vertical="center" wrapText="1"/>
    </xf>
    <xf numFmtId="0" fontId="9" fillId="10" borderId="2" xfId="5" applyFont="1" applyFill="1" applyBorder="1" applyAlignment="1" applyProtection="1">
      <alignment horizontal="center" vertical="center" wrapText="1"/>
      <protection locked="0"/>
    </xf>
    <xf numFmtId="1" fontId="9" fillId="10" borderId="2" xfId="0" applyNumberFormat="1" applyFont="1" applyFill="1" applyBorder="1" applyAlignment="1">
      <alignment horizontal="center" vertical="center" wrapText="1"/>
    </xf>
    <xf numFmtId="0" fontId="9" fillId="10" borderId="2" xfId="0" applyFont="1" applyFill="1" applyBorder="1" applyAlignment="1" applyProtection="1">
      <alignment horizontal="center" vertical="center" wrapText="1"/>
      <protection hidden="1"/>
    </xf>
    <xf numFmtId="0" fontId="15" fillId="10" borderId="2" xfId="0" applyFont="1" applyFill="1" applyBorder="1" applyAlignment="1" applyProtection="1">
      <alignment horizontal="center" vertical="center" wrapText="1"/>
      <protection hidden="1"/>
    </xf>
    <xf numFmtId="0" fontId="15" fillId="10" borderId="2" xfId="0" applyFont="1" applyFill="1" applyBorder="1" applyAlignment="1" applyProtection="1">
      <alignment horizontal="center" vertical="center" wrapText="1"/>
      <protection locked="0"/>
    </xf>
    <xf numFmtId="0" fontId="15" fillId="10" borderId="10" xfId="0" applyFont="1" applyFill="1" applyBorder="1" applyAlignment="1" applyProtection="1">
      <alignment horizontal="center" vertical="center" wrapText="1"/>
      <protection hidden="1"/>
    </xf>
    <xf numFmtId="9" fontId="15" fillId="10" borderId="10" xfId="2" applyFont="1" applyFill="1" applyBorder="1" applyAlignment="1" applyProtection="1">
      <alignment horizontal="center" vertical="center" wrapText="1"/>
      <protection hidden="1"/>
    </xf>
    <xf numFmtId="0" fontId="18" fillId="10" borderId="0" xfId="0" applyFont="1" applyFill="1" applyAlignment="1">
      <alignment horizontal="center" vertical="center" wrapText="1"/>
    </xf>
    <xf numFmtId="0" fontId="9" fillId="10" borderId="2" xfId="4" applyFont="1" applyFill="1" applyBorder="1" applyAlignment="1" applyProtection="1">
      <alignment horizontal="center" vertical="center" wrapText="1"/>
    </xf>
    <xf numFmtId="0" fontId="9" fillId="10" borderId="2" xfId="6" applyFont="1" applyFill="1" applyBorder="1" applyAlignment="1" applyProtection="1">
      <alignment horizontal="center" vertical="center" wrapText="1"/>
    </xf>
    <xf numFmtId="0" fontId="9" fillId="10" borderId="2" xfId="5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hidden="1"/>
    </xf>
    <xf numFmtId="0" fontId="12" fillId="2" borderId="11" xfId="0" applyFont="1" applyFill="1" applyBorder="1" applyAlignment="1" applyProtection="1">
      <alignment horizontal="center" vertical="center" wrapText="1"/>
      <protection locked="0"/>
    </xf>
    <xf numFmtId="164" fontId="1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>
      <alignment horizontal="center" vertical="center" wrapText="1"/>
    </xf>
    <xf numFmtId="0" fontId="18" fillId="10" borderId="3" xfId="0" applyFont="1" applyFill="1" applyBorder="1" applyAlignment="1" applyProtection="1">
      <alignment horizontal="center" vertical="center" wrapText="1"/>
      <protection hidden="1"/>
    </xf>
    <xf numFmtId="0" fontId="18" fillId="10" borderId="4" xfId="0" applyFont="1" applyFill="1" applyBorder="1" applyAlignment="1" applyProtection="1">
      <alignment horizontal="center" vertical="center" wrapText="1"/>
      <protection hidden="1"/>
    </xf>
    <xf numFmtId="0" fontId="18" fillId="10" borderId="5" xfId="0" applyFont="1" applyFill="1" applyBorder="1" applyAlignment="1" applyProtection="1">
      <alignment horizontal="center" vertical="center" wrapText="1"/>
      <protection hidden="1"/>
    </xf>
    <xf numFmtId="0" fontId="18" fillId="10" borderId="6" xfId="0" applyFont="1" applyFill="1" applyBorder="1" applyAlignment="1" applyProtection="1">
      <alignment horizontal="center" vertical="center" wrapText="1"/>
      <protection hidden="1"/>
    </xf>
    <xf numFmtId="0" fontId="18" fillId="10" borderId="7" xfId="0" applyFont="1" applyFill="1" applyBorder="1" applyAlignment="1" applyProtection="1">
      <alignment horizontal="center" vertical="center" wrapText="1"/>
      <protection hidden="1"/>
    </xf>
    <xf numFmtId="0" fontId="18" fillId="10" borderId="8" xfId="0" applyFont="1" applyFill="1" applyBorder="1" applyAlignment="1" applyProtection="1">
      <alignment horizontal="center" vertical="center" wrapText="1"/>
      <protection hidden="1"/>
    </xf>
    <xf numFmtId="0" fontId="18" fillId="10" borderId="12" xfId="0" applyFont="1" applyFill="1" applyBorder="1" applyAlignment="1" applyProtection="1">
      <alignment horizontal="center" vertical="center" wrapText="1"/>
      <protection hidden="1"/>
    </xf>
    <xf numFmtId="0" fontId="18" fillId="10" borderId="0" xfId="0" applyFont="1" applyFill="1" applyBorder="1" applyAlignment="1" applyProtection="1">
      <alignment horizontal="center" vertical="center" wrapText="1"/>
      <protection hidden="1"/>
    </xf>
    <xf numFmtId="0" fontId="21" fillId="2" borderId="0" xfId="3" applyFont="1" applyFill="1" applyBorder="1" applyAlignment="1" applyProtection="1">
      <alignment horizontal="center"/>
      <protection hidden="1"/>
    </xf>
    <xf numFmtId="0" fontId="21" fillId="2" borderId="17" xfId="3" applyFont="1" applyFill="1" applyBorder="1" applyAlignment="1" applyProtection="1">
      <alignment horizontal="center"/>
      <protection hidden="1"/>
    </xf>
    <xf numFmtId="0" fontId="16" fillId="2" borderId="0" xfId="3" applyFont="1" applyFill="1" applyBorder="1" applyAlignment="1" applyProtection="1">
      <alignment horizontal="center" vertical="center"/>
      <protection hidden="1"/>
    </xf>
    <xf numFmtId="0" fontId="16" fillId="2" borderId="0" xfId="3" applyFont="1" applyFill="1" applyBorder="1" applyAlignment="1" applyProtection="1">
      <alignment horizontal="center"/>
      <protection hidden="1"/>
    </xf>
  </cellXfs>
  <cellStyles count="7">
    <cellStyle name="l]_x000d__x000a_Path=M:\RIOCEN01_x000d__x000a_Name=Carlos Emilio Brousse_x000d__x000a_DDEApps=nsf,nsg,nsh,ntf,ns2,ors,org_x000d__x000a_SmartIcons=Todos_x000d__x000a_" xfId="4" xr:uid="{00000000-0005-0000-0000-000000000000}"/>
    <cellStyle name="l]_x000d__x000a_Path=M:\RIOCEN01_x000d__x000a_Name=Carlos Emilio Brousse_x000d__x000a_DDEApps=nsf,nsg,nsh,ntf,ns2,ors,org_x000d__x000a_SmartIcons=Todos_x000d__x000a__Matriz Divisional v.(Filtrada)2007_09_05" xfId="6" xr:uid="{00000000-0005-0000-0000-000001000000}"/>
    <cellStyle name="Millares" xfId="1" builtinId="3"/>
    <cellStyle name="Normal" xfId="0" builtinId="0"/>
    <cellStyle name="Normal 3" xfId="3" xr:uid="{00000000-0005-0000-0000-000004000000}"/>
    <cellStyle name="Normal_Pantallas ARI" xfId="5" xr:uid="{00000000-0005-0000-0000-000005000000}"/>
    <cellStyle name="Porcentaje" xfId="2" builtinId="5"/>
  </cellStyles>
  <dxfs count="15">
    <dxf>
      <font>
        <color auto="1"/>
      </font>
      <fill>
        <patternFill>
          <bgColor rgb="FF00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00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2" tint="-9.9948118533890809E-2"/>
      </font>
    </dxf>
    <dxf>
      <font>
        <b/>
        <i val="0"/>
        <color auto="1"/>
      </font>
      <fill>
        <patternFill>
          <bgColor theme="9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b/>
        <i val="0"/>
        <color auto="1"/>
      </font>
      <fill>
        <patternFill>
          <bgColor theme="9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33CC33"/>
      <color rgb="FF00CC66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1</xdr:row>
      <xdr:rowOff>171450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6406" t="19687" r="44336" b="47500"/>
        <a:stretch>
          <a:fillRect/>
        </a:stretch>
      </xdr:blipFill>
      <xdr:spPr bwMode="auto">
        <a:xfrm>
          <a:off x="0" y="0"/>
          <a:ext cx="1004887" cy="3619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173833</xdr:colOff>
      <xdr:row>6</xdr:row>
      <xdr:rowOff>0</xdr:rowOff>
    </xdr:from>
    <xdr:to>
      <xdr:col>3</xdr:col>
      <xdr:colOff>88107</xdr:colOff>
      <xdr:row>11</xdr:row>
      <xdr:rowOff>47625</xdr:rowOff>
    </xdr:to>
    <xdr:sp macro="" textlink="">
      <xdr:nvSpPr>
        <xdr:cNvPr id="2" name="1 Abrir llav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278608" y="1157287"/>
          <a:ext cx="171449" cy="3643313"/>
        </a:xfrm>
        <a:prstGeom prst="leftBrac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12</xdr:col>
      <xdr:colOff>185739</xdr:colOff>
      <xdr:row>6</xdr:row>
      <xdr:rowOff>0</xdr:rowOff>
    </xdr:from>
    <xdr:to>
      <xdr:col>13</xdr:col>
      <xdr:colOff>100013</xdr:colOff>
      <xdr:row>11</xdr:row>
      <xdr:rowOff>47625</xdr:rowOff>
    </xdr:to>
    <xdr:sp macro="" textlink="">
      <xdr:nvSpPr>
        <xdr:cNvPr id="7" name="6 Abrir llave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9682164" y="1157287"/>
          <a:ext cx="142874" cy="3643313"/>
        </a:xfrm>
        <a:prstGeom prst="leftBrac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ES" sz="1100"/>
        </a:p>
      </xdr:txBody>
    </xdr:sp>
    <xdr:clientData/>
  </xdr:twoCellAnchor>
  <xdr:oneCellAnchor>
    <xdr:from>
      <xdr:col>11</xdr:col>
      <xdr:colOff>152400</xdr:colOff>
      <xdr:row>7</xdr:row>
      <xdr:rowOff>125253</xdr:rowOff>
    </xdr:from>
    <xdr:ext cx="264560" cy="931794"/>
    <xdr:sp macro="" textlink="">
      <xdr:nvSpPr>
        <xdr:cNvPr id="8" name="7 CuadroTexto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 rot="16200000">
          <a:off x="6724408" y="2040020"/>
          <a:ext cx="9317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s-E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Probabilidad</a:t>
          </a:r>
          <a:endParaRPr lang="es-ES" sz="1000" b="1"/>
        </a:p>
      </xdr:txBody>
    </xdr:sp>
    <xdr:clientData/>
  </xdr:oneCellAnchor>
  <xdr:oneCellAnchor>
    <xdr:from>
      <xdr:col>1</xdr:col>
      <xdr:colOff>47629</xdr:colOff>
      <xdr:row>7</xdr:row>
      <xdr:rowOff>166241</xdr:rowOff>
    </xdr:from>
    <xdr:ext cx="248851" cy="863634"/>
    <xdr:sp macro="" textlink="">
      <xdr:nvSpPr>
        <xdr:cNvPr id="10" name="9 CuadroTexto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 rot="16200000">
          <a:off x="-259762" y="2026207"/>
          <a:ext cx="863634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s-ES" sz="1000" b="1"/>
            <a:t>Probabilidad</a:t>
          </a:r>
        </a:p>
      </xdr:txBody>
    </xdr:sp>
    <xdr:clientData/>
  </xdr:oneCellAnchor>
  <xdr:twoCellAnchor>
    <xdr:from>
      <xdr:col>12</xdr:col>
      <xdr:colOff>173833</xdr:colOff>
      <xdr:row>6</xdr:row>
      <xdr:rowOff>0</xdr:rowOff>
    </xdr:from>
    <xdr:to>
      <xdr:col>13</xdr:col>
      <xdr:colOff>88107</xdr:colOff>
      <xdr:row>11</xdr:row>
      <xdr:rowOff>47625</xdr:rowOff>
    </xdr:to>
    <xdr:sp macro="" textlink="">
      <xdr:nvSpPr>
        <xdr:cNvPr id="12" name="1 Abrir llave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278608" y="1152525"/>
          <a:ext cx="171449" cy="2047875"/>
        </a:xfrm>
        <a:prstGeom prst="leftBrace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E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dolrivera\Documents\_RO\Riesgos%20TI\Matrices%20PwC\C%20-Matriz%20Riesgos%20Operaciones%20computarizadas%20v5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xt\Downloads\1.5%20Matriz%20Operaciones%20Computarizadas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xt\Downloads\1.4%20Matriz%20Riesgos%20Desarrollo%20de%20programa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"/>
      <sheetName val="Ctrl"/>
      <sheetName val="Listas"/>
      <sheetName val="Identificación RO"/>
      <sheetName val="Controles"/>
      <sheetName val="Planes de Acción"/>
      <sheetName val="Indicadores"/>
      <sheetName val="Procesos"/>
      <sheetName val="Eventos"/>
      <sheetName val="Resumen R."/>
      <sheetName val="Mapa"/>
    </sheetNames>
    <sheetDataSet>
      <sheetData sheetId="0" refreshError="1"/>
      <sheetData sheetId="1" refreshError="1"/>
      <sheetData sheetId="2">
        <row r="3">
          <cell r="A3" t="str">
            <v>Procesos</v>
          </cell>
        </row>
        <row r="13">
          <cell r="A13" t="str">
            <v>Implementado y documentado</v>
          </cell>
        </row>
        <row r="14">
          <cell r="A14" t="str">
            <v>Implementado no documentado</v>
          </cell>
        </row>
        <row r="15">
          <cell r="A15" t="str">
            <v>En desarrollo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"/>
      <sheetName val="Ctrl"/>
      <sheetName val="Listas"/>
      <sheetName val="Identificación RO"/>
      <sheetName val="Controles"/>
      <sheetName val="Planes de Acción"/>
      <sheetName val="Indicadores"/>
      <sheetName val="Procesos"/>
      <sheetName val="Eventos"/>
      <sheetName val="Resumen R."/>
      <sheetName val="Mapa"/>
    </sheetNames>
    <sheetDataSet>
      <sheetData sheetId="0"/>
      <sheetData sheetId="1"/>
      <sheetData sheetId="2">
        <row r="3">
          <cell r="A3" t="str">
            <v>Procesos</v>
          </cell>
          <cell r="B3" t="str">
            <v>Fraude interno</v>
          </cell>
          <cell r="C3" t="str">
            <v>Perdidaeconomica</v>
          </cell>
          <cell r="H3" t="str">
            <v>General</v>
          </cell>
        </row>
        <row r="4">
          <cell r="A4" t="str">
            <v>Recurso Humano</v>
          </cell>
          <cell r="B4" t="str">
            <v>Fraude externo</v>
          </cell>
          <cell r="C4" t="str">
            <v>Seguridad Información</v>
          </cell>
          <cell r="H4" t="str">
            <v>Jurídica</v>
          </cell>
        </row>
        <row r="5">
          <cell r="A5" t="str">
            <v>Tecnología</v>
          </cell>
          <cell r="B5" t="str">
            <v>Relaciones laborales</v>
          </cell>
          <cell r="C5" t="str">
            <v>Operacional</v>
          </cell>
          <cell r="H5" t="str">
            <v>Tecnología</v>
          </cell>
        </row>
        <row r="6">
          <cell r="A6" t="str">
            <v>Situaciones Externas</v>
          </cell>
          <cell r="B6" t="str">
            <v>Clientes</v>
          </cell>
          <cell r="C6" t="str">
            <v>Continuidad del Negocio</v>
          </cell>
          <cell r="H6" t="str">
            <v>Auditoría</v>
          </cell>
        </row>
        <row r="7">
          <cell r="A7" t="str">
            <v>Infraestructura</v>
          </cell>
          <cell r="B7" t="str">
            <v>Ejecución y administración de procesos</v>
          </cell>
          <cell r="C7" t="str">
            <v>Atención del Cliente</v>
          </cell>
          <cell r="H7" t="str">
            <v>Riesgos, Crédito y Cobranza</v>
          </cell>
        </row>
        <row r="8">
          <cell r="B8" t="str">
            <v>Fallas tecnológicas</v>
          </cell>
          <cell r="C8" t="str">
            <v>Legal</v>
          </cell>
          <cell r="H8" t="str">
            <v>Comercial</v>
          </cell>
        </row>
        <row r="9">
          <cell r="B9" t="str">
            <v>Daños a activos físicos</v>
          </cell>
          <cell r="H9" t="str">
            <v>Sucursales</v>
          </cell>
        </row>
        <row r="10">
          <cell r="B10"/>
          <cell r="H10" t="str">
            <v>Canales no presenciales</v>
          </cell>
        </row>
        <row r="11">
          <cell r="H11" t="str">
            <v>Administración y Control Financiero</v>
          </cell>
        </row>
        <row r="12">
          <cell r="H12" t="str">
            <v>Financiera</v>
          </cell>
        </row>
        <row r="13">
          <cell r="A13" t="str">
            <v>Implementado y documentado</v>
          </cell>
          <cell r="B13" t="str">
            <v>Manual</v>
          </cell>
          <cell r="C13" t="str">
            <v>Preventivo</v>
          </cell>
          <cell r="D13" t="str">
            <v>Siempre</v>
          </cell>
          <cell r="E13" t="str">
            <v>Siempre</v>
          </cell>
          <cell r="F13" t="str">
            <v>Mitiga Frecuencia</v>
          </cell>
          <cell r="H13" t="str">
            <v>Operaciones</v>
          </cell>
        </row>
        <row r="14">
          <cell r="A14" t="str">
            <v>Implementado no documentado</v>
          </cell>
          <cell r="B14" t="str">
            <v>Semiautomático</v>
          </cell>
          <cell r="C14" t="str">
            <v>Detectivo</v>
          </cell>
          <cell r="D14" t="str">
            <v>En la mayoría de veces</v>
          </cell>
          <cell r="E14" t="str">
            <v>Algunas veces</v>
          </cell>
          <cell r="F14" t="str">
            <v>Mitiga Impacto</v>
          </cell>
          <cell r="H14" t="str">
            <v>Gestión Humana</v>
          </cell>
        </row>
        <row r="15">
          <cell r="A15" t="str">
            <v>En desarrollo</v>
          </cell>
          <cell r="B15" t="str">
            <v>Automático</v>
          </cell>
          <cell r="C15" t="str">
            <v>Correctivo</v>
          </cell>
          <cell r="D15" t="str">
            <v>Solo algunas veces</v>
          </cell>
          <cell r="E15" t="str">
            <v>Nunca</v>
          </cell>
          <cell r="F15" t="str">
            <v>Mitiga Ambos (Frecuencia e Impacto)</v>
          </cell>
        </row>
        <row r="18">
          <cell r="D18" t="str">
            <v>Nuevo</v>
          </cell>
        </row>
        <row r="19">
          <cell r="D19" t="str">
            <v>Modificado</v>
          </cell>
        </row>
        <row r="108">
          <cell r="E108" t="str">
            <v>Catastrófico</v>
          </cell>
          <cell r="F108" t="str">
            <v>Muy Crítico</v>
          </cell>
          <cell r="G108" t="str">
            <v>Crítico</v>
          </cell>
          <cell r="H108" t="str">
            <v>Altamente Significativo</v>
          </cell>
          <cell r="I108" t="str">
            <v>Significativo</v>
          </cell>
          <cell r="J108" t="str">
            <v>Poco Significativo</v>
          </cell>
        </row>
        <row r="110">
          <cell r="C110"/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"/>
      <sheetName val="Ctrl"/>
      <sheetName val="Listas"/>
      <sheetName val="Identificación RO"/>
      <sheetName val="Controles"/>
      <sheetName val="Planes de Acción"/>
      <sheetName val="Indicadores"/>
      <sheetName val="Procesos"/>
      <sheetName val="Eventos"/>
      <sheetName val="Resumen R."/>
      <sheetName val="Mapa"/>
    </sheetNames>
    <sheetDataSet>
      <sheetData sheetId="0"/>
      <sheetData sheetId="1"/>
      <sheetData sheetId="2">
        <row r="143">
          <cell r="A143" t="str">
            <v>DOC</v>
          </cell>
        </row>
        <row r="144">
          <cell r="A144" t="str">
            <v>FIS</v>
          </cell>
        </row>
        <row r="145">
          <cell r="A145" t="str">
            <v>INF</v>
          </cell>
        </row>
        <row r="146">
          <cell r="A146" t="str">
            <v>SER</v>
          </cell>
        </row>
        <row r="147">
          <cell r="A147" t="str">
            <v>SOF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workbookViewId="0">
      <selection activeCell="A9" sqref="A9"/>
    </sheetView>
  </sheetViews>
  <sheetFormatPr baseColWidth="10" defaultRowHeight="15" x14ac:dyDescent="0.25"/>
  <cols>
    <col min="2" max="2" width="19.28515625" bestFit="1" customWidth="1"/>
    <col min="3" max="3" width="36" bestFit="1" customWidth="1"/>
    <col min="4" max="4" width="21.28515625" bestFit="1" customWidth="1"/>
    <col min="5" max="5" width="28.7109375" bestFit="1" customWidth="1"/>
    <col min="6" max="6" width="15.42578125" bestFit="1" customWidth="1"/>
    <col min="8" max="8" width="20.85546875" bestFit="1" customWidth="1"/>
    <col min="9" max="9" width="13.42578125" bestFit="1" customWidth="1"/>
  </cols>
  <sheetData>
    <row r="1" spans="1:9" x14ac:dyDescent="0.25">
      <c r="A1" t="s">
        <v>172</v>
      </c>
      <c r="B1" t="s">
        <v>39</v>
      </c>
      <c r="C1" t="s">
        <v>82</v>
      </c>
      <c r="D1" t="s">
        <v>23</v>
      </c>
      <c r="E1" t="s">
        <v>68</v>
      </c>
      <c r="F1" t="s">
        <v>73</v>
      </c>
      <c r="G1" t="s">
        <v>70</v>
      </c>
      <c r="H1" t="s">
        <v>71</v>
      </c>
      <c r="I1" t="s">
        <v>72</v>
      </c>
    </row>
    <row r="2" spans="1:9" x14ac:dyDescent="0.25">
      <c r="A2" t="s">
        <v>173</v>
      </c>
      <c r="B2" t="s">
        <v>1</v>
      </c>
      <c r="C2" t="s">
        <v>22</v>
      </c>
      <c r="D2" t="s">
        <v>185</v>
      </c>
      <c r="E2" t="s">
        <v>148</v>
      </c>
      <c r="F2" t="s">
        <v>146</v>
      </c>
      <c r="G2" t="s">
        <v>74</v>
      </c>
      <c r="H2" t="s">
        <v>147</v>
      </c>
      <c r="I2" t="s">
        <v>75</v>
      </c>
    </row>
    <row r="3" spans="1:9" x14ac:dyDescent="0.25">
      <c r="B3" t="s">
        <v>184</v>
      </c>
      <c r="C3" t="s">
        <v>46</v>
      </c>
      <c r="D3" t="s">
        <v>32</v>
      </c>
      <c r="F3" t="s">
        <v>69</v>
      </c>
      <c r="G3" t="s">
        <v>77</v>
      </c>
      <c r="H3" t="s">
        <v>144</v>
      </c>
      <c r="I3" t="s">
        <v>145</v>
      </c>
    </row>
    <row r="4" spans="1:9" x14ac:dyDescent="0.25">
      <c r="B4" t="s">
        <v>45</v>
      </c>
      <c r="C4" t="s">
        <v>124</v>
      </c>
      <c r="D4" t="s">
        <v>186</v>
      </c>
      <c r="G4" t="s">
        <v>188</v>
      </c>
      <c r="H4" t="s">
        <v>189</v>
      </c>
    </row>
    <row r="5" spans="1:9" x14ac:dyDescent="0.25">
      <c r="C5" t="s">
        <v>31</v>
      </c>
    </row>
    <row r="9" spans="1:9" x14ac:dyDescent="0.25">
      <c r="A9" t="s">
        <v>192</v>
      </c>
    </row>
    <row r="10" spans="1:9" x14ac:dyDescent="0.25">
      <c r="A10" t="s">
        <v>193</v>
      </c>
    </row>
    <row r="11" spans="1:9" x14ac:dyDescent="0.25">
      <c r="A11" t="s">
        <v>194</v>
      </c>
    </row>
    <row r="12" spans="1:9" x14ac:dyDescent="0.25">
      <c r="A12" t="s">
        <v>195</v>
      </c>
    </row>
    <row r="13" spans="1:9" x14ac:dyDescent="0.25">
      <c r="A13" t="s">
        <v>196</v>
      </c>
    </row>
  </sheetData>
  <pageMargins left="0.7" right="0.7" top="0.75" bottom="0.75" header="0.3" footer="0.3"/>
  <pageSetup orientation="portrait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26"/>
  <sheetViews>
    <sheetView tabSelected="1" workbookViewId="0">
      <selection sqref="A1:AA2"/>
    </sheetView>
  </sheetViews>
  <sheetFormatPr baseColWidth="10" defaultColWidth="0" defaultRowHeight="0" customHeight="1" zeroHeight="1" x14ac:dyDescent="0.25"/>
  <cols>
    <col min="1" max="1" width="4.7109375" style="71" customWidth="1"/>
    <col min="2" max="2" width="11.28515625" style="8" customWidth="1"/>
    <col min="3" max="3" width="31.5703125" customWidth="1"/>
    <col min="4" max="4" width="27.42578125" customWidth="1"/>
    <col min="5" max="5" width="23.7109375" customWidth="1"/>
    <col min="6" max="6" width="15.7109375" customWidth="1"/>
    <col min="7" max="7" width="11.7109375" customWidth="1"/>
    <col min="8" max="8" width="11.42578125" customWidth="1"/>
    <col min="9" max="13" width="15.7109375" customWidth="1"/>
    <col min="14" max="14" width="6.140625" bestFit="1" customWidth="1"/>
    <col min="15" max="15" width="15.7109375" hidden="1" customWidth="1"/>
    <col min="16" max="20" width="15.7109375" customWidth="1"/>
    <col min="21" max="21" width="15.7109375" hidden="1" customWidth="1"/>
    <col min="22" max="23" width="15.7109375" customWidth="1"/>
    <col min="24" max="24" width="12.7109375" customWidth="1"/>
    <col min="25" max="25" width="17" style="8" customWidth="1"/>
    <col min="26" max="26" width="21.7109375" style="8" customWidth="1"/>
    <col min="27" max="27" width="10.28515625" bestFit="1" customWidth="1"/>
    <col min="28" max="47" width="0" hidden="1" customWidth="1"/>
    <col min="48" max="16384" width="11.42578125" hidden="1"/>
  </cols>
  <sheetData>
    <row r="1" spans="1:32" ht="15.75" x14ac:dyDescent="0.25">
      <c r="A1" s="84" t="s">
        <v>182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2"/>
      <c r="AC1" s="2"/>
      <c r="AD1" s="2"/>
      <c r="AE1" s="2"/>
      <c r="AF1" s="2"/>
    </row>
    <row r="2" spans="1:32" ht="15.75" x14ac:dyDescent="0.25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2"/>
      <c r="AC2" s="2"/>
      <c r="AD2" s="2"/>
      <c r="AE2" s="2"/>
      <c r="AF2" s="2"/>
    </row>
    <row r="3" spans="1:32" ht="21" customHeight="1" x14ac:dyDescent="0.25">
      <c r="A3" s="69"/>
      <c r="B3" s="11"/>
      <c r="C3" s="42" t="s">
        <v>181</v>
      </c>
      <c r="D3" s="89" t="s">
        <v>208</v>
      </c>
      <c r="E3" s="89"/>
      <c r="F3" s="42" t="s">
        <v>0</v>
      </c>
      <c r="G3" s="89" t="s">
        <v>1</v>
      </c>
      <c r="H3" s="89"/>
      <c r="I3" s="89"/>
      <c r="J3" s="42" t="s">
        <v>179</v>
      </c>
      <c r="K3" s="43" t="s">
        <v>180</v>
      </c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88"/>
      <c r="Z3" s="88"/>
      <c r="AA3" s="12"/>
      <c r="AB3" s="2"/>
      <c r="AC3" s="2"/>
      <c r="AD3" s="2"/>
      <c r="AE3" s="2"/>
      <c r="AF3" s="2"/>
    </row>
    <row r="4" spans="1:32" ht="18.75" customHeight="1" x14ac:dyDescent="0.25">
      <c r="A4" s="69"/>
      <c r="B4" s="11"/>
      <c r="C4" s="42" t="s">
        <v>4</v>
      </c>
      <c r="D4" s="90"/>
      <c r="E4" s="90"/>
      <c r="F4" s="44" t="s">
        <v>3</v>
      </c>
      <c r="G4" s="89" t="s">
        <v>183</v>
      </c>
      <c r="H4" s="89"/>
      <c r="I4" s="89"/>
      <c r="J4" s="31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3"/>
      <c r="Z4" s="33"/>
      <c r="AA4" s="5"/>
      <c r="AB4" s="2"/>
      <c r="AC4" s="2"/>
      <c r="AD4" s="2"/>
      <c r="AE4" s="2"/>
      <c r="AF4" s="2"/>
    </row>
    <row r="5" spans="1:32" ht="7.5" customHeight="1" x14ac:dyDescent="0.25">
      <c r="A5" s="69"/>
      <c r="B5" s="11"/>
      <c r="C5" s="30"/>
      <c r="D5" s="17"/>
      <c r="E5" s="17"/>
      <c r="F5" s="17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29"/>
      <c r="Z5" s="29"/>
      <c r="AA5" s="5"/>
      <c r="AB5" s="2"/>
      <c r="AC5" s="2"/>
      <c r="AD5" s="2"/>
      <c r="AE5" s="2"/>
      <c r="AF5" s="2"/>
    </row>
    <row r="6" spans="1:32" ht="22.5" customHeight="1" x14ac:dyDescent="0.25">
      <c r="A6" s="70"/>
      <c r="B6" s="9"/>
      <c r="C6" s="91"/>
      <c r="D6" s="91"/>
      <c r="E6" s="91"/>
      <c r="F6" s="91"/>
      <c r="G6" s="91"/>
      <c r="H6" s="13"/>
      <c r="I6" s="10"/>
      <c r="J6" s="85" t="s">
        <v>164</v>
      </c>
      <c r="K6" s="85"/>
      <c r="L6" s="85"/>
      <c r="M6" s="85"/>
      <c r="N6" s="85" t="s">
        <v>165</v>
      </c>
      <c r="O6" s="85"/>
      <c r="P6" s="85"/>
      <c r="Q6" s="85"/>
      <c r="R6" s="85"/>
      <c r="S6" s="76"/>
      <c r="T6" s="87" t="s">
        <v>166</v>
      </c>
      <c r="U6" s="77"/>
      <c r="V6" s="86" t="s">
        <v>167</v>
      </c>
      <c r="W6" s="86"/>
      <c r="X6" s="14"/>
      <c r="Y6" s="9"/>
      <c r="Z6" s="9"/>
      <c r="AA6" s="15"/>
      <c r="AB6" s="2"/>
      <c r="AC6" s="2"/>
      <c r="AD6" s="2"/>
      <c r="AE6" s="2"/>
      <c r="AF6" s="2"/>
    </row>
    <row r="7" spans="1:32" s="16" customFormat="1" ht="37.5" customHeight="1" x14ac:dyDescent="0.2">
      <c r="A7" s="74" t="s">
        <v>6</v>
      </c>
      <c r="B7" s="74" t="s">
        <v>163</v>
      </c>
      <c r="C7" s="74" t="s">
        <v>7</v>
      </c>
      <c r="D7" s="74" t="s">
        <v>8</v>
      </c>
      <c r="E7" s="74" t="s">
        <v>9</v>
      </c>
      <c r="F7" s="74" t="s">
        <v>10</v>
      </c>
      <c r="G7" s="74" t="s">
        <v>11</v>
      </c>
      <c r="H7" s="74" t="s">
        <v>12</v>
      </c>
      <c r="I7" s="74" t="s">
        <v>13</v>
      </c>
      <c r="J7" s="75" t="s">
        <v>174</v>
      </c>
      <c r="K7" s="75" t="s">
        <v>175</v>
      </c>
      <c r="L7" s="75" t="s">
        <v>176</v>
      </c>
      <c r="M7" s="75" t="s">
        <v>177</v>
      </c>
      <c r="N7" s="76" t="s">
        <v>168</v>
      </c>
      <c r="O7" s="76" t="s">
        <v>169</v>
      </c>
      <c r="P7" s="76" t="s">
        <v>164</v>
      </c>
      <c r="Q7" s="75" t="s">
        <v>170</v>
      </c>
      <c r="R7" s="77" t="s">
        <v>171</v>
      </c>
      <c r="S7" s="77" t="s">
        <v>206</v>
      </c>
      <c r="T7" s="87"/>
      <c r="U7" s="77"/>
      <c r="V7" s="75" t="s">
        <v>167</v>
      </c>
      <c r="W7" s="75" t="s">
        <v>167</v>
      </c>
      <c r="X7" s="78" t="s">
        <v>14</v>
      </c>
      <c r="Y7" s="79" t="s">
        <v>15</v>
      </c>
      <c r="Z7" s="79" t="s">
        <v>16</v>
      </c>
      <c r="AA7" s="74" t="s">
        <v>178</v>
      </c>
      <c r="AB7" s="1"/>
      <c r="AC7" s="1"/>
      <c r="AD7" s="1"/>
      <c r="AE7" s="1"/>
      <c r="AF7" s="1"/>
    </row>
    <row r="8" spans="1:32" ht="67.5" customHeight="1" x14ac:dyDescent="0.25">
      <c r="A8" s="72" t="s">
        <v>17</v>
      </c>
      <c r="B8" s="19" t="s">
        <v>157</v>
      </c>
      <c r="C8" s="20" t="s">
        <v>78</v>
      </c>
      <c r="D8" s="20" t="s">
        <v>79</v>
      </c>
      <c r="E8" s="20" t="s">
        <v>80</v>
      </c>
      <c r="F8" s="20" t="s">
        <v>81</v>
      </c>
      <c r="G8" s="19" t="s">
        <v>39</v>
      </c>
      <c r="H8" s="19" t="s">
        <v>82</v>
      </c>
      <c r="I8" s="19" t="s">
        <v>23</v>
      </c>
      <c r="J8" s="19" t="s">
        <v>172</v>
      </c>
      <c r="K8" s="19" t="s">
        <v>172</v>
      </c>
      <c r="L8" s="19" t="s">
        <v>172</v>
      </c>
      <c r="M8" s="19" t="s">
        <v>173</v>
      </c>
      <c r="N8" s="21">
        <f>IF(J8="SI",0.75,IF(K8="SI",0.45,IF(M8="SI",0.2,0)))+IF(L8="SI",0.25,0)</f>
        <v>1</v>
      </c>
      <c r="O8" s="22">
        <f t="shared" ref="O8:O26" si="0">IF(N8=0%,"",IF(N8=1,10,IF(N8=0.75,8,IF(N8=0.7,7,IF(N8=0.45,5,2)))))</f>
        <v>10</v>
      </c>
      <c r="P8" s="22" t="str">
        <f>IF(O8=1,"INSIGNIFICANTE",IF(O8=2,"INSIGNIFICANTE",IF(O8=3,"MENOR",IF(O8=4,"MENOR",IF(O8=5,"CRÍTICO",IF(O8=6,"CRÍTICO",IF(O8=7,"MAYOR",IF(O8=8,"MAYOR",IF(O8=9,"CATASTRÓFICO",IF(O8=10,"CATASTRÓFICO",IF(O8="","")))))))))))</f>
        <v>CATASTRÓFICO</v>
      </c>
      <c r="Q8" s="26">
        <v>1</v>
      </c>
      <c r="R8" s="22">
        <f t="shared" ref="R8" si="1">+IF(O8="","",(IF(Q8&gt;O8,Q8,O8)))</f>
        <v>10</v>
      </c>
      <c r="S8" s="22" t="str">
        <f>IF(R8=1,"INSIGNIFICANTE",IF(R8=2,"INSIGNIFICANTE",IF(R8=3,"MENOR",IF(R8=4,"MENOR",IF(R8=5,"CRÍTICO",IF(R8=6,"CRÍTICO",IF(R8=7,"MAYOR",IF(R8=8,"MAYOR",IF(R8=9,"CATASTRÓFICO",IF(R8=10,"CATASTRÓFICO",IF(R8="","")))))))))))</f>
        <v>CATASTRÓFICO</v>
      </c>
      <c r="T8" s="23" t="s">
        <v>196</v>
      </c>
      <c r="U8" s="23">
        <f>IF(T8="IMPROBABLE",1,(IF(T8="POSIBLE",2,(IF(T8="OCASIONAL",3,(IF(T8="MODERADO",4,(IF(T8="CONSTANTE",5,"")))))))))</f>
        <v>5</v>
      </c>
      <c r="V8" s="24">
        <f>+IFERROR(IF(T8="","",R8*U8),"")</f>
        <v>50</v>
      </c>
      <c r="W8" s="28" t="str">
        <f>+IF(V8="","",IF(V8&gt;=70,"CRÍTICO",IF(V8&gt;=36,"ALTO",IF(V8&gt;=9,"MEDIO",IF(V8&gt;=1,"BAJO")))))</f>
        <v>ALTO</v>
      </c>
      <c r="X8" s="25">
        <v>72</v>
      </c>
      <c r="Y8" s="19" t="s">
        <v>83</v>
      </c>
      <c r="Z8" s="19" t="s">
        <v>54</v>
      </c>
      <c r="AA8" s="26">
        <v>5</v>
      </c>
      <c r="AB8" s="3"/>
      <c r="AC8" s="3"/>
      <c r="AD8" s="3"/>
      <c r="AE8" s="3"/>
      <c r="AF8" s="3"/>
    </row>
    <row r="9" spans="1:32" ht="60.75" customHeight="1" x14ac:dyDescent="0.25">
      <c r="A9" s="72" t="s">
        <v>26</v>
      </c>
      <c r="B9" s="19" t="s">
        <v>157</v>
      </c>
      <c r="C9" s="20" t="s">
        <v>84</v>
      </c>
      <c r="D9" s="20" t="s">
        <v>85</v>
      </c>
      <c r="E9" s="20" t="s">
        <v>80</v>
      </c>
      <c r="F9" s="20" t="s">
        <v>81</v>
      </c>
      <c r="G9" s="19" t="s">
        <v>45</v>
      </c>
      <c r="H9" s="19" t="s">
        <v>82</v>
      </c>
      <c r="I9" s="19" t="s">
        <v>23</v>
      </c>
      <c r="J9" s="19" t="s">
        <v>173</v>
      </c>
      <c r="K9" s="19" t="s">
        <v>172</v>
      </c>
      <c r="L9" s="19" t="s">
        <v>172</v>
      </c>
      <c r="M9" s="19" t="s">
        <v>172</v>
      </c>
      <c r="N9" s="21">
        <f t="shared" ref="N9:N26" si="2">IF(J9="SI",0.75,IF(K9="SI",0.45,IF(M9="SI",0.2,0)))+IF(L9="SI",0.25,0)</f>
        <v>0.7</v>
      </c>
      <c r="O9" s="22">
        <f t="shared" si="0"/>
        <v>7</v>
      </c>
      <c r="P9" s="22" t="str">
        <f t="shared" ref="P9:P26" si="3">IF(O9=1,"INSIGNIFICANTE",IF(O9=2,"INSIGNIFICANTE",IF(O9=3,"MENOR",IF(O9=4,"MENOR",IF(O9=5,"CRÍTICO",IF(O9=6,"CRÍTICO",IF(O9=7,"MAYOR",IF(O9=8,"MAYOR",IF(O9=9,"CATASTRÓFICO",IF(O9=10,"CATASTRÓFICO",IF(O9="","")))))))))))</f>
        <v>MAYOR</v>
      </c>
      <c r="Q9" s="26">
        <v>9</v>
      </c>
      <c r="R9" s="22">
        <f t="shared" ref="R9:R26" si="4">+IF(O9="","",(IF(Q9&gt;O9,Q9,O9)))</f>
        <v>9</v>
      </c>
      <c r="S9" s="22" t="str">
        <f t="shared" ref="S9:S26" si="5">IF(R9=1,"INSIGNIFICANTE",IF(R9=2,"INSIGNIFICANTE",IF(R9=3,"MENOR",IF(R9=4,"MENOR",IF(R9=5,"CRÍTICO",IF(R9=6,"CRÍTICO",IF(R9=7,"MAYOR",IF(R9=8,"MAYOR",IF(R9=9,"CATASTRÓFICO",IF(R9=10,"CATASTRÓFICO",IF(R9="","")))))))))))</f>
        <v>CATASTRÓFICO</v>
      </c>
      <c r="T9" s="23" t="s">
        <v>196</v>
      </c>
      <c r="U9" s="23">
        <f t="shared" ref="U9:U26" si="6">IF(T9="IMPROBABLE",1,(IF(T9="POSIBLE",2,(IF(T9="OCASIONAL",3,(IF(T9="MODERADO",4,(IF(T9="CONSTANTE",5,"")))))))))</f>
        <v>5</v>
      </c>
      <c r="V9" s="24">
        <f t="shared" ref="V9:V26" si="7">+IFERROR(IF(T9="","",R9*U9),"")</f>
        <v>45</v>
      </c>
      <c r="W9" s="28" t="str">
        <f t="shared" ref="W9:W26" si="8">+IF(V9="","",IF(V9&gt;=70,"CRÍTICO",IF(V9&gt;=36,"ALTO",IF(V9&gt;=9,"MEDIO",IF(V9&gt;=1,"BAJO")))))</f>
        <v>ALTO</v>
      </c>
      <c r="X9" s="25">
        <v>1</v>
      </c>
      <c r="Y9" s="19" t="s">
        <v>83</v>
      </c>
      <c r="Z9" s="19" t="s">
        <v>54</v>
      </c>
      <c r="AA9" s="26">
        <v>1</v>
      </c>
      <c r="AB9" s="3"/>
      <c r="AC9" s="3"/>
      <c r="AD9" s="3"/>
      <c r="AE9" s="3"/>
      <c r="AF9" s="3"/>
    </row>
    <row r="10" spans="1:32" ht="70.5" customHeight="1" x14ac:dyDescent="0.25">
      <c r="A10" s="72" t="s">
        <v>35</v>
      </c>
      <c r="B10" s="19" t="s">
        <v>157</v>
      </c>
      <c r="C10" s="20" t="s">
        <v>86</v>
      </c>
      <c r="D10" s="20" t="s">
        <v>87</v>
      </c>
      <c r="E10" s="20" t="s">
        <v>80</v>
      </c>
      <c r="F10" s="20" t="s">
        <v>81</v>
      </c>
      <c r="G10" s="19" t="s">
        <v>39</v>
      </c>
      <c r="H10" s="19" t="s">
        <v>82</v>
      </c>
      <c r="I10" s="19" t="s">
        <v>23</v>
      </c>
      <c r="J10" s="19" t="s">
        <v>173</v>
      </c>
      <c r="K10" s="19" t="s">
        <v>173</v>
      </c>
      <c r="L10" s="19" t="s">
        <v>173</v>
      </c>
      <c r="M10" s="19" t="s">
        <v>172</v>
      </c>
      <c r="N10" s="21">
        <f t="shared" si="2"/>
        <v>0.2</v>
      </c>
      <c r="O10" s="22">
        <f t="shared" si="0"/>
        <v>2</v>
      </c>
      <c r="P10" s="22" t="str">
        <f t="shared" si="3"/>
        <v>INSIGNIFICANTE</v>
      </c>
      <c r="Q10" s="26">
        <v>1</v>
      </c>
      <c r="R10" s="22">
        <f t="shared" si="4"/>
        <v>2</v>
      </c>
      <c r="S10" s="22" t="str">
        <f t="shared" si="5"/>
        <v>INSIGNIFICANTE</v>
      </c>
      <c r="T10" s="23" t="s">
        <v>192</v>
      </c>
      <c r="U10" s="23">
        <f t="shared" si="6"/>
        <v>1</v>
      </c>
      <c r="V10" s="24">
        <f t="shared" si="7"/>
        <v>2</v>
      </c>
      <c r="W10" s="28" t="str">
        <f t="shared" si="8"/>
        <v>BAJO</v>
      </c>
      <c r="X10" s="25">
        <v>36</v>
      </c>
      <c r="Y10" s="19" t="s">
        <v>83</v>
      </c>
      <c r="Z10" s="19" t="s">
        <v>54</v>
      </c>
      <c r="AA10" s="26">
        <v>6</v>
      </c>
      <c r="AB10" s="3"/>
      <c r="AC10" s="3"/>
      <c r="AD10" s="3"/>
      <c r="AE10" s="3"/>
      <c r="AF10" s="3"/>
    </row>
    <row r="11" spans="1:32" ht="57.75" customHeight="1" x14ac:dyDescent="0.25">
      <c r="A11" s="72" t="s">
        <v>40</v>
      </c>
      <c r="B11" s="19" t="s">
        <v>157</v>
      </c>
      <c r="C11" s="20" t="s">
        <v>88</v>
      </c>
      <c r="D11" s="20" t="s">
        <v>89</v>
      </c>
      <c r="E11" s="20" t="s">
        <v>90</v>
      </c>
      <c r="F11" s="20" t="s">
        <v>91</v>
      </c>
      <c r="G11" s="19" t="s">
        <v>39</v>
      </c>
      <c r="H11" s="19" t="s">
        <v>82</v>
      </c>
      <c r="I11" s="19" t="s">
        <v>23</v>
      </c>
      <c r="J11" s="19"/>
      <c r="K11" s="19"/>
      <c r="L11" s="19"/>
      <c r="M11" s="19"/>
      <c r="N11" s="21">
        <f t="shared" si="2"/>
        <v>0</v>
      </c>
      <c r="O11" s="22" t="str">
        <f t="shared" si="0"/>
        <v/>
      </c>
      <c r="P11" s="22" t="str">
        <f t="shared" si="3"/>
        <v/>
      </c>
      <c r="Q11" s="26"/>
      <c r="R11" s="22" t="str">
        <f t="shared" si="4"/>
        <v/>
      </c>
      <c r="S11" s="22" t="str">
        <f t="shared" si="5"/>
        <v/>
      </c>
      <c r="T11" s="23" t="s">
        <v>196</v>
      </c>
      <c r="U11" s="23">
        <f t="shared" si="6"/>
        <v>5</v>
      </c>
      <c r="V11" s="24" t="str">
        <f t="shared" si="7"/>
        <v/>
      </c>
      <c r="W11" s="28" t="str">
        <f t="shared" si="8"/>
        <v/>
      </c>
      <c r="X11" s="25">
        <v>6</v>
      </c>
      <c r="Y11" s="19" t="s">
        <v>83</v>
      </c>
      <c r="Z11" s="19" t="s">
        <v>54</v>
      </c>
      <c r="AA11" s="26" t="s">
        <v>34</v>
      </c>
      <c r="AB11" s="3"/>
      <c r="AC11" s="3"/>
      <c r="AD11" s="3"/>
      <c r="AE11" s="3"/>
      <c r="AF11" s="3"/>
    </row>
    <row r="12" spans="1:32" ht="64.5" customHeight="1" x14ac:dyDescent="0.25">
      <c r="A12" s="72" t="s">
        <v>49</v>
      </c>
      <c r="B12" s="19" t="s">
        <v>157</v>
      </c>
      <c r="C12" s="20" t="s">
        <v>92</v>
      </c>
      <c r="D12" s="20" t="s">
        <v>93</v>
      </c>
      <c r="E12" s="20" t="s">
        <v>80</v>
      </c>
      <c r="F12" s="20" t="s">
        <v>91</v>
      </c>
      <c r="G12" s="19" t="s">
        <v>39</v>
      </c>
      <c r="H12" s="19" t="s">
        <v>82</v>
      </c>
      <c r="I12" s="19" t="s">
        <v>23</v>
      </c>
      <c r="J12" s="19"/>
      <c r="K12" s="19"/>
      <c r="L12" s="19"/>
      <c r="M12" s="19"/>
      <c r="N12" s="21">
        <f t="shared" si="2"/>
        <v>0</v>
      </c>
      <c r="O12" s="22" t="str">
        <f t="shared" si="0"/>
        <v/>
      </c>
      <c r="P12" s="22" t="str">
        <f t="shared" si="3"/>
        <v/>
      </c>
      <c r="Q12" s="26"/>
      <c r="R12" s="22" t="str">
        <f t="shared" si="4"/>
        <v/>
      </c>
      <c r="S12" s="22" t="str">
        <f t="shared" si="5"/>
        <v/>
      </c>
      <c r="T12" s="23" t="s">
        <v>196</v>
      </c>
      <c r="U12" s="23">
        <f t="shared" si="6"/>
        <v>5</v>
      </c>
      <c r="V12" s="24" t="str">
        <f t="shared" si="7"/>
        <v/>
      </c>
      <c r="W12" s="28" t="str">
        <f t="shared" si="8"/>
        <v/>
      </c>
      <c r="X12" s="25">
        <v>6</v>
      </c>
      <c r="Y12" s="19" t="s">
        <v>83</v>
      </c>
      <c r="Z12" s="19" t="s">
        <v>54</v>
      </c>
      <c r="AA12" s="26" t="s">
        <v>34</v>
      </c>
      <c r="AB12" s="3"/>
      <c r="AC12" s="3"/>
      <c r="AD12" s="3"/>
      <c r="AE12" s="3"/>
      <c r="AF12" s="3"/>
    </row>
    <row r="13" spans="1:32" ht="72" customHeight="1" x14ac:dyDescent="0.25">
      <c r="A13" s="72" t="s">
        <v>94</v>
      </c>
      <c r="B13" s="19" t="s">
        <v>157</v>
      </c>
      <c r="C13" s="20" t="s">
        <v>95</v>
      </c>
      <c r="D13" s="20" t="s">
        <v>96</v>
      </c>
      <c r="E13" s="20" t="s">
        <v>97</v>
      </c>
      <c r="F13" s="20" t="s">
        <v>98</v>
      </c>
      <c r="G13" s="19" t="s">
        <v>1</v>
      </c>
      <c r="H13" s="19" t="s">
        <v>22</v>
      </c>
      <c r="I13" s="19" t="s">
        <v>23</v>
      </c>
      <c r="J13" s="19"/>
      <c r="K13" s="19"/>
      <c r="L13" s="19"/>
      <c r="M13" s="19"/>
      <c r="N13" s="21">
        <f t="shared" si="2"/>
        <v>0</v>
      </c>
      <c r="O13" s="22" t="str">
        <f t="shared" si="0"/>
        <v/>
      </c>
      <c r="P13" s="22" t="str">
        <f t="shared" si="3"/>
        <v/>
      </c>
      <c r="Q13" s="26"/>
      <c r="R13" s="22" t="str">
        <f t="shared" si="4"/>
        <v/>
      </c>
      <c r="S13" s="22" t="str">
        <f t="shared" si="5"/>
        <v/>
      </c>
      <c r="T13" s="23" t="s">
        <v>196</v>
      </c>
      <c r="U13" s="23">
        <f t="shared" si="6"/>
        <v>5</v>
      </c>
      <c r="V13" s="24" t="str">
        <f t="shared" si="7"/>
        <v/>
      </c>
      <c r="W13" s="28" t="str">
        <f t="shared" si="8"/>
        <v/>
      </c>
      <c r="X13" s="25">
        <v>50</v>
      </c>
      <c r="Y13" s="19" t="s">
        <v>83</v>
      </c>
      <c r="Z13" s="19" t="s">
        <v>54</v>
      </c>
      <c r="AA13" s="26" t="s">
        <v>99</v>
      </c>
      <c r="AB13" s="3"/>
      <c r="AC13" s="3"/>
      <c r="AD13" s="3"/>
      <c r="AE13" s="3"/>
      <c r="AF13" s="3"/>
    </row>
    <row r="14" spans="1:32" ht="103.5" customHeight="1" x14ac:dyDescent="0.25">
      <c r="A14" s="72" t="s">
        <v>100</v>
      </c>
      <c r="B14" s="19" t="s">
        <v>157</v>
      </c>
      <c r="C14" s="20" t="s">
        <v>101</v>
      </c>
      <c r="D14" s="20" t="s">
        <v>102</v>
      </c>
      <c r="E14" s="20" t="s">
        <v>103</v>
      </c>
      <c r="F14" s="20" t="s">
        <v>104</v>
      </c>
      <c r="G14" s="19" t="s">
        <v>45</v>
      </c>
      <c r="H14" s="19" t="s">
        <v>22</v>
      </c>
      <c r="I14" s="19" t="s">
        <v>47</v>
      </c>
      <c r="J14" s="19"/>
      <c r="K14" s="19"/>
      <c r="L14" s="19"/>
      <c r="M14" s="19"/>
      <c r="N14" s="21">
        <f t="shared" si="2"/>
        <v>0</v>
      </c>
      <c r="O14" s="22" t="str">
        <f t="shared" si="0"/>
        <v/>
      </c>
      <c r="P14" s="22" t="str">
        <f t="shared" si="3"/>
        <v/>
      </c>
      <c r="Q14" s="26"/>
      <c r="R14" s="22" t="str">
        <f t="shared" si="4"/>
        <v/>
      </c>
      <c r="S14" s="22" t="str">
        <f t="shared" si="5"/>
        <v/>
      </c>
      <c r="T14" s="23" t="s">
        <v>196</v>
      </c>
      <c r="U14" s="23">
        <f t="shared" si="6"/>
        <v>5</v>
      </c>
      <c r="V14" s="24" t="str">
        <f t="shared" si="7"/>
        <v/>
      </c>
      <c r="W14" s="28" t="str">
        <f t="shared" si="8"/>
        <v/>
      </c>
      <c r="X14" s="25">
        <v>365</v>
      </c>
      <c r="Y14" s="19" t="s">
        <v>83</v>
      </c>
      <c r="Z14" s="19" t="s">
        <v>54</v>
      </c>
      <c r="AA14" s="26" t="s">
        <v>99</v>
      </c>
      <c r="AB14" s="3"/>
      <c r="AC14" s="3"/>
      <c r="AD14" s="3"/>
      <c r="AE14" s="3"/>
      <c r="AF14" s="3"/>
    </row>
    <row r="15" spans="1:32" ht="103.5" customHeight="1" x14ac:dyDescent="0.25">
      <c r="A15" s="72" t="s">
        <v>105</v>
      </c>
      <c r="B15" s="19" t="s">
        <v>157</v>
      </c>
      <c r="C15" s="20" t="s">
        <v>106</v>
      </c>
      <c r="D15" s="20" t="s">
        <v>107</v>
      </c>
      <c r="E15" s="20" t="s">
        <v>108</v>
      </c>
      <c r="F15" s="20" t="s">
        <v>104</v>
      </c>
      <c r="G15" s="19" t="s">
        <v>39</v>
      </c>
      <c r="H15" s="19" t="s">
        <v>82</v>
      </c>
      <c r="I15" s="19" t="s">
        <v>47</v>
      </c>
      <c r="J15" s="19"/>
      <c r="K15" s="19"/>
      <c r="L15" s="19"/>
      <c r="M15" s="19"/>
      <c r="N15" s="21">
        <f t="shared" si="2"/>
        <v>0</v>
      </c>
      <c r="O15" s="22" t="str">
        <f t="shared" si="0"/>
        <v/>
      </c>
      <c r="P15" s="22" t="str">
        <f t="shared" si="3"/>
        <v/>
      </c>
      <c r="Q15" s="26"/>
      <c r="R15" s="22" t="str">
        <f t="shared" si="4"/>
        <v/>
      </c>
      <c r="S15" s="22" t="str">
        <f t="shared" si="5"/>
        <v/>
      </c>
      <c r="T15" s="23" t="s">
        <v>196</v>
      </c>
      <c r="U15" s="23">
        <f t="shared" si="6"/>
        <v>5</v>
      </c>
      <c r="V15" s="24" t="str">
        <f t="shared" si="7"/>
        <v/>
      </c>
      <c r="W15" s="28" t="str">
        <f t="shared" si="8"/>
        <v/>
      </c>
      <c r="X15" s="25">
        <v>24</v>
      </c>
      <c r="Y15" s="19" t="s">
        <v>83</v>
      </c>
      <c r="Z15" s="19" t="s">
        <v>54</v>
      </c>
      <c r="AA15" s="26" t="s">
        <v>34</v>
      </c>
      <c r="AB15" s="3"/>
      <c r="AC15" s="3"/>
      <c r="AD15" s="3"/>
      <c r="AE15" s="3"/>
      <c r="AF15" s="3"/>
    </row>
    <row r="16" spans="1:32" ht="92.25" customHeight="1" x14ac:dyDescent="0.25">
      <c r="A16" s="72" t="s">
        <v>109</v>
      </c>
      <c r="B16" s="19" t="s">
        <v>157</v>
      </c>
      <c r="C16" s="20" t="s">
        <v>110</v>
      </c>
      <c r="D16" s="20" t="s">
        <v>111</v>
      </c>
      <c r="E16" s="20" t="s">
        <v>108</v>
      </c>
      <c r="F16" s="20" t="s">
        <v>104</v>
      </c>
      <c r="G16" s="19" t="s">
        <v>39</v>
      </c>
      <c r="H16" s="19" t="s">
        <v>22</v>
      </c>
      <c r="I16" s="19" t="s">
        <v>47</v>
      </c>
      <c r="J16" s="19"/>
      <c r="K16" s="19"/>
      <c r="L16" s="19"/>
      <c r="M16" s="19"/>
      <c r="N16" s="21">
        <f t="shared" si="2"/>
        <v>0</v>
      </c>
      <c r="O16" s="22" t="str">
        <f t="shared" si="0"/>
        <v/>
      </c>
      <c r="P16" s="22" t="str">
        <f t="shared" si="3"/>
        <v/>
      </c>
      <c r="Q16" s="26"/>
      <c r="R16" s="22" t="str">
        <f t="shared" si="4"/>
        <v/>
      </c>
      <c r="S16" s="22" t="str">
        <f t="shared" si="5"/>
        <v/>
      </c>
      <c r="T16" s="23" t="s">
        <v>196</v>
      </c>
      <c r="U16" s="23">
        <f t="shared" si="6"/>
        <v>5</v>
      </c>
      <c r="V16" s="24" t="str">
        <f t="shared" si="7"/>
        <v/>
      </c>
      <c r="W16" s="28" t="str">
        <f t="shared" si="8"/>
        <v/>
      </c>
      <c r="X16" s="25">
        <v>365</v>
      </c>
      <c r="Y16" s="19" t="s">
        <v>83</v>
      </c>
      <c r="Z16" s="19" t="s">
        <v>54</v>
      </c>
      <c r="AA16" s="26" t="s">
        <v>99</v>
      </c>
      <c r="AB16" s="3"/>
      <c r="AC16" s="3"/>
      <c r="AD16" s="3"/>
      <c r="AE16" s="3"/>
      <c r="AF16" s="3"/>
    </row>
    <row r="17" spans="1:32" ht="103.5" customHeight="1" x14ac:dyDescent="0.25">
      <c r="A17" s="72" t="s">
        <v>112</v>
      </c>
      <c r="B17" s="19" t="s">
        <v>157</v>
      </c>
      <c r="C17" s="20" t="s">
        <v>113</v>
      </c>
      <c r="D17" s="20" t="s">
        <v>114</v>
      </c>
      <c r="E17" s="20" t="s">
        <v>108</v>
      </c>
      <c r="F17" s="20" t="s">
        <v>104</v>
      </c>
      <c r="G17" s="19" t="s">
        <v>1</v>
      </c>
      <c r="H17" s="19" t="s">
        <v>22</v>
      </c>
      <c r="I17" s="19" t="s">
        <v>47</v>
      </c>
      <c r="J17" s="19"/>
      <c r="K17" s="19"/>
      <c r="L17" s="19"/>
      <c r="M17" s="19"/>
      <c r="N17" s="21">
        <f t="shared" si="2"/>
        <v>0</v>
      </c>
      <c r="O17" s="22" t="str">
        <f t="shared" si="0"/>
        <v/>
      </c>
      <c r="P17" s="22" t="str">
        <f t="shared" si="3"/>
        <v/>
      </c>
      <c r="Q17" s="26"/>
      <c r="R17" s="22" t="str">
        <f t="shared" si="4"/>
        <v/>
      </c>
      <c r="S17" s="22" t="str">
        <f t="shared" si="5"/>
        <v/>
      </c>
      <c r="T17" s="23" t="s">
        <v>193</v>
      </c>
      <c r="U17" s="23">
        <f t="shared" si="6"/>
        <v>2</v>
      </c>
      <c r="V17" s="24" t="str">
        <f t="shared" si="7"/>
        <v/>
      </c>
      <c r="W17" s="28" t="str">
        <f t="shared" si="8"/>
        <v/>
      </c>
      <c r="X17" s="25">
        <v>365</v>
      </c>
      <c r="Y17" s="19" t="s">
        <v>83</v>
      </c>
      <c r="Z17" s="19" t="s">
        <v>54</v>
      </c>
      <c r="AA17" s="26" t="s">
        <v>99</v>
      </c>
      <c r="AB17" s="3"/>
      <c r="AC17" s="3"/>
      <c r="AD17" s="3"/>
      <c r="AE17" s="3"/>
      <c r="AF17" s="3"/>
    </row>
    <row r="18" spans="1:32" ht="93" customHeight="1" x14ac:dyDescent="0.25">
      <c r="A18" s="72" t="s">
        <v>115</v>
      </c>
      <c r="B18" s="19" t="s">
        <v>157</v>
      </c>
      <c r="C18" s="20" t="s">
        <v>116</v>
      </c>
      <c r="D18" s="20" t="s">
        <v>117</v>
      </c>
      <c r="E18" s="20" t="s">
        <v>118</v>
      </c>
      <c r="F18" s="20" t="s">
        <v>104</v>
      </c>
      <c r="G18" s="19" t="s">
        <v>45</v>
      </c>
      <c r="H18" s="19" t="s">
        <v>46</v>
      </c>
      <c r="I18" s="19" t="s">
        <v>47</v>
      </c>
      <c r="J18" s="19"/>
      <c r="K18" s="19"/>
      <c r="L18" s="19"/>
      <c r="M18" s="19"/>
      <c r="N18" s="21">
        <f t="shared" si="2"/>
        <v>0</v>
      </c>
      <c r="O18" s="22" t="str">
        <f t="shared" si="0"/>
        <v/>
      </c>
      <c r="P18" s="22" t="str">
        <f t="shared" si="3"/>
        <v/>
      </c>
      <c r="Q18" s="26"/>
      <c r="R18" s="22" t="str">
        <f t="shared" si="4"/>
        <v/>
      </c>
      <c r="S18" s="22" t="str">
        <f t="shared" si="5"/>
        <v/>
      </c>
      <c r="T18" s="23" t="s">
        <v>196</v>
      </c>
      <c r="U18" s="23">
        <f t="shared" si="6"/>
        <v>5</v>
      </c>
      <c r="V18" s="24" t="str">
        <f t="shared" si="7"/>
        <v/>
      </c>
      <c r="W18" s="28" t="str">
        <f t="shared" si="8"/>
        <v/>
      </c>
      <c r="X18" s="25">
        <v>12</v>
      </c>
      <c r="Y18" s="19" t="s">
        <v>76</v>
      </c>
      <c r="Z18" s="19" t="s">
        <v>2</v>
      </c>
      <c r="AA18" s="26" t="s">
        <v>56</v>
      </c>
      <c r="AB18" s="3"/>
      <c r="AC18" s="3"/>
      <c r="AD18" s="3"/>
      <c r="AE18" s="3"/>
      <c r="AF18" s="3"/>
    </row>
    <row r="19" spans="1:32" ht="80.25" customHeight="1" x14ac:dyDescent="0.25">
      <c r="A19" s="72" t="s">
        <v>119</v>
      </c>
      <c r="B19" s="19" t="s">
        <v>157</v>
      </c>
      <c r="C19" s="20" t="s">
        <v>120</v>
      </c>
      <c r="D19" s="20" t="s">
        <v>121</v>
      </c>
      <c r="E19" s="20" t="s">
        <v>122</v>
      </c>
      <c r="F19" s="20" t="s">
        <v>123</v>
      </c>
      <c r="G19" s="19" t="s">
        <v>39</v>
      </c>
      <c r="H19" s="19" t="s">
        <v>124</v>
      </c>
      <c r="I19" s="19" t="s">
        <v>47</v>
      </c>
      <c r="J19" s="19"/>
      <c r="K19" s="19"/>
      <c r="L19" s="19"/>
      <c r="M19" s="19"/>
      <c r="N19" s="21">
        <f t="shared" si="2"/>
        <v>0</v>
      </c>
      <c r="O19" s="22" t="str">
        <f t="shared" si="0"/>
        <v/>
      </c>
      <c r="P19" s="22" t="str">
        <f t="shared" si="3"/>
        <v/>
      </c>
      <c r="Q19" s="26"/>
      <c r="R19" s="22" t="str">
        <f t="shared" si="4"/>
        <v/>
      </c>
      <c r="S19" s="22" t="str">
        <f t="shared" si="5"/>
        <v/>
      </c>
      <c r="T19" s="23" t="s">
        <v>196</v>
      </c>
      <c r="U19" s="23">
        <f t="shared" si="6"/>
        <v>5</v>
      </c>
      <c r="V19" s="24" t="str">
        <f t="shared" si="7"/>
        <v/>
      </c>
      <c r="W19" s="28" t="str">
        <f t="shared" si="8"/>
        <v/>
      </c>
      <c r="X19" s="25">
        <v>1</v>
      </c>
      <c r="Y19" s="19" t="s">
        <v>83</v>
      </c>
      <c r="Z19" s="19" t="s">
        <v>54</v>
      </c>
      <c r="AA19" s="26" t="s">
        <v>99</v>
      </c>
      <c r="AB19" s="3"/>
      <c r="AC19" s="3"/>
      <c r="AD19" s="3"/>
      <c r="AE19" s="3"/>
      <c r="AF19" s="3"/>
    </row>
    <row r="20" spans="1:32" ht="69" customHeight="1" x14ac:dyDescent="0.25">
      <c r="A20" s="72" t="s">
        <v>125</v>
      </c>
      <c r="B20" s="19" t="s">
        <v>157</v>
      </c>
      <c r="C20" s="20" t="s">
        <v>126</v>
      </c>
      <c r="D20" s="20" t="s">
        <v>127</v>
      </c>
      <c r="E20" s="20" t="s">
        <v>128</v>
      </c>
      <c r="F20" s="20" t="s">
        <v>129</v>
      </c>
      <c r="G20" s="19" t="s">
        <v>130</v>
      </c>
      <c r="H20" s="19" t="s">
        <v>22</v>
      </c>
      <c r="I20" s="19" t="s">
        <v>23</v>
      </c>
      <c r="J20" s="19"/>
      <c r="K20" s="19"/>
      <c r="L20" s="19"/>
      <c r="M20" s="19"/>
      <c r="N20" s="21">
        <f t="shared" si="2"/>
        <v>0</v>
      </c>
      <c r="O20" s="22" t="str">
        <f t="shared" si="0"/>
        <v/>
      </c>
      <c r="P20" s="22" t="str">
        <f t="shared" si="3"/>
        <v/>
      </c>
      <c r="Q20" s="26"/>
      <c r="R20" s="22" t="str">
        <f t="shared" si="4"/>
        <v/>
      </c>
      <c r="S20" s="22" t="str">
        <f t="shared" si="5"/>
        <v/>
      </c>
      <c r="T20" s="23" t="s">
        <v>196</v>
      </c>
      <c r="U20" s="23">
        <f t="shared" si="6"/>
        <v>5</v>
      </c>
      <c r="V20" s="24" t="str">
        <f t="shared" si="7"/>
        <v/>
      </c>
      <c r="W20" s="28" t="str">
        <f t="shared" si="8"/>
        <v/>
      </c>
      <c r="X20" s="25">
        <v>5</v>
      </c>
      <c r="Y20" s="19" t="s">
        <v>83</v>
      </c>
      <c r="Z20" s="19" t="s">
        <v>54</v>
      </c>
      <c r="AA20" s="26" t="s">
        <v>99</v>
      </c>
      <c r="AB20" s="3"/>
      <c r="AC20" s="3"/>
      <c r="AD20" s="3"/>
      <c r="AE20" s="3"/>
      <c r="AF20" s="3"/>
    </row>
    <row r="21" spans="1:32" ht="55.5" customHeight="1" x14ac:dyDescent="0.25">
      <c r="A21" s="72" t="s">
        <v>131</v>
      </c>
      <c r="B21" s="19" t="s">
        <v>157</v>
      </c>
      <c r="C21" s="20" t="s">
        <v>132</v>
      </c>
      <c r="D21" s="20" t="s">
        <v>133</v>
      </c>
      <c r="E21" s="20" t="s">
        <v>134</v>
      </c>
      <c r="F21" s="20" t="s">
        <v>135</v>
      </c>
      <c r="G21" s="19" t="s">
        <v>39</v>
      </c>
      <c r="H21" s="19" t="s">
        <v>22</v>
      </c>
      <c r="I21" s="19" t="s">
        <v>23</v>
      </c>
      <c r="J21" s="19"/>
      <c r="K21" s="19"/>
      <c r="L21" s="19"/>
      <c r="M21" s="19"/>
      <c r="N21" s="21">
        <f t="shared" si="2"/>
        <v>0</v>
      </c>
      <c r="O21" s="22" t="str">
        <f t="shared" si="0"/>
        <v/>
      </c>
      <c r="P21" s="22" t="str">
        <f t="shared" si="3"/>
        <v/>
      </c>
      <c r="Q21" s="26"/>
      <c r="R21" s="22" t="str">
        <f t="shared" si="4"/>
        <v/>
      </c>
      <c r="S21" s="22" t="str">
        <f t="shared" si="5"/>
        <v/>
      </c>
      <c r="T21" s="23" t="s">
        <v>196</v>
      </c>
      <c r="U21" s="23">
        <f t="shared" si="6"/>
        <v>5</v>
      </c>
      <c r="V21" s="24" t="str">
        <f t="shared" si="7"/>
        <v/>
      </c>
      <c r="W21" s="28" t="str">
        <f t="shared" si="8"/>
        <v/>
      </c>
      <c r="X21" s="25">
        <v>12</v>
      </c>
      <c r="Y21" s="19" t="s">
        <v>83</v>
      </c>
      <c r="Z21" s="19" t="s">
        <v>54</v>
      </c>
      <c r="AA21" s="26" t="s">
        <v>99</v>
      </c>
      <c r="AB21" s="3"/>
      <c r="AC21" s="3"/>
      <c r="AD21" s="3"/>
      <c r="AE21" s="3"/>
      <c r="AF21" s="3"/>
    </row>
    <row r="22" spans="1:32" ht="45" x14ac:dyDescent="0.25">
      <c r="A22" s="72" t="s">
        <v>156</v>
      </c>
      <c r="B22" s="19" t="s">
        <v>158</v>
      </c>
      <c r="C22" s="27" t="s">
        <v>18</v>
      </c>
      <c r="D22" s="20" t="s">
        <v>19</v>
      </c>
      <c r="E22" s="20" t="s">
        <v>20</v>
      </c>
      <c r="F22" s="20" t="s">
        <v>21</v>
      </c>
      <c r="G22" s="19" t="s">
        <v>1</v>
      </c>
      <c r="H22" s="19" t="s">
        <v>22</v>
      </c>
      <c r="I22" s="19" t="s">
        <v>23</v>
      </c>
      <c r="J22" s="19"/>
      <c r="K22" s="19"/>
      <c r="L22" s="19"/>
      <c r="M22" s="19"/>
      <c r="N22" s="21">
        <f t="shared" si="2"/>
        <v>0</v>
      </c>
      <c r="O22" s="22" t="str">
        <f t="shared" si="0"/>
        <v/>
      </c>
      <c r="P22" s="22" t="str">
        <f t="shared" si="3"/>
        <v/>
      </c>
      <c r="Q22" s="26"/>
      <c r="R22" s="22" t="str">
        <f t="shared" si="4"/>
        <v/>
      </c>
      <c r="S22" s="22" t="str">
        <f t="shared" si="5"/>
        <v/>
      </c>
      <c r="T22" s="23" t="s">
        <v>196</v>
      </c>
      <c r="U22" s="23">
        <f t="shared" si="6"/>
        <v>5</v>
      </c>
      <c r="V22" s="24" t="str">
        <f t="shared" si="7"/>
        <v/>
      </c>
      <c r="W22" s="28" t="str">
        <f t="shared" si="8"/>
        <v/>
      </c>
      <c r="X22" s="25">
        <v>12</v>
      </c>
      <c r="Y22" s="19" t="s">
        <v>24</v>
      </c>
      <c r="Z22" s="19" t="s">
        <v>2</v>
      </c>
      <c r="AA22" s="26" t="s">
        <v>25</v>
      </c>
      <c r="AB22" s="3"/>
      <c r="AC22" s="3"/>
      <c r="AD22" s="3"/>
      <c r="AE22" s="3"/>
      <c r="AF22" s="3"/>
    </row>
    <row r="23" spans="1:32" ht="45" x14ac:dyDescent="0.25">
      <c r="A23" s="72" t="s">
        <v>159</v>
      </c>
      <c r="B23" s="19" t="s">
        <v>158</v>
      </c>
      <c r="C23" s="19" t="s">
        <v>27</v>
      </c>
      <c r="D23" s="20" t="s">
        <v>28</v>
      </c>
      <c r="E23" s="20" t="s">
        <v>29</v>
      </c>
      <c r="F23" s="20" t="s">
        <v>30</v>
      </c>
      <c r="G23" s="19" t="s">
        <v>1</v>
      </c>
      <c r="H23" s="19" t="s">
        <v>31</v>
      </c>
      <c r="I23" s="19" t="s">
        <v>32</v>
      </c>
      <c r="J23" s="19"/>
      <c r="K23" s="19"/>
      <c r="L23" s="19"/>
      <c r="M23" s="19"/>
      <c r="N23" s="21">
        <f t="shared" si="2"/>
        <v>0</v>
      </c>
      <c r="O23" s="22" t="str">
        <f t="shared" si="0"/>
        <v/>
      </c>
      <c r="P23" s="22" t="str">
        <f t="shared" si="3"/>
        <v/>
      </c>
      <c r="Q23" s="26"/>
      <c r="R23" s="22" t="str">
        <f t="shared" si="4"/>
        <v/>
      </c>
      <c r="S23" s="22" t="str">
        <f t="shared" si="5"/>
        <v/>
      </c>
      <c r="T23" s="23" t="s">
        <v>196</v>
      </c>
      <c r="U23" s="23">
        <f t="shared" si="6"/>
        <v>5</v>
      </c>
      <c r="V23" s="24" t="str">
        <f t="shared" si="7"/>
        <v/>
      </c>
      <c r="W23" s="28" t="str">
        <f t="shared" si="8"/>
        <v/>
      </c>
      <c r="X23" s="25">
        <f>365*10%</f>
        <v>36.5</v>
      </c>
      <c r="Y23" s="19" t="s">
        <v>24</v>
      </c>
      <c r="Z23" s="19" t="s">
        <v>2</v>
      </c>
      <c r="AA23" s="26" t="s">
        <v>34</v>
      </c>
      <c r="AB23" s="3"/>
      <c r="AC23" s="3"/>
      <c r="AD23" s="3"/>
      <c r="AE23" s="3"/>
      <c r="AF23" s="3"/>
    </row>
    <row r="24" spans="1:32" ht="45" x14ac:dyDescent="0.25">
      <c r="A24" s="72" t="s">
        <v>160</v>
      </c>
      <c r="B24" s="19" t="s">
        <v>158</v>
      </c>
      <c r="C24" s="27" t="s">
        <v>36</v>
      </c>
      <c r="D24" s="20" t="s">
        <v>37</v>
      </c>
      <c r="E24" s="20" t="s">
        <v>38</v>
      </c>
      <c r="F24" s="20" t="s">
        <v>30</v>
      </c>
      <c r="G24" s="19" t="s">
        <v>39</v>
      </c>
      <c r="H24" s="19" t="s">
        <v>31</v>
      </c>
      <c r="I24" s="19" t="s">
        <v>32</v>
      </c>
      <c r="J24" s="19"/>
      <c r="K24" s="19"/>
      <c r="L24" s="19"/>
      <c r="M24" s="19"/>
      <c r="N24" s="21">
        <f t="shared" si="2"/>
        <v>0</v>
      </c>
      <c r="O24" s="22" t="str">
        <f t="shared" si="0"/>
        <v/>
      </c>
      <c r="P24" s="22" t="str">
        <f t="shared" si="3"/>
        <v/>
      </c>
      <c r="Q24" s="26"/>
      <c r="R24" s="22" t="str">
        <f t="shared" si="4"/>
        <v/>
      </c>
      <c r="S24" s="22" t="str">
        <f t="shared" si="5"/>
        <v/>
      </c>
      <c r="T24" s="23" t="s">
        <v>196</v>
      </c>
      <c r="U24" s="23">
        <f t="shared" si="6"/>
        <v>5</v>
      </c>
      <c r="V24" s="24" t="str">
        <f t="shared" si="7"/>
        <v/>
      </c>
      <c r="W24" s="28" t="str">
        <f t="shared" si="8"/>
        <v/>
      </c>
      <c r="X24" s="25">
        <f>365*10%</f>
        <v>36.5</v>
      </c>
      <c r="Y24" s="19" t="s">
        <v>24</v>
      </c>
      <c r="Z24" s="19" t="s">
        <v>2</v>
      </c>
      <c r="AA24" s="26" t="s">
        <v>34</v>
      </c>
      <c r="AB24" s="3"/>
      <c r="AC24" s="3"/>
      <c r="AD24" s="3"/>
      <c r="AE24" s="3"/>
      <c r="AF24" s="3"/>
    </row>
    <row r="25" spans="1:32" ht="67.5" x14ac:dyDescent="0.25">
      <c r="A25" s="72" t="s">
        <v>161</v>
      </c>
      <c r="B25" s="19" t="s">
        <v>158</v>
      </c>
      <c r="C25" s="19" t="s">
        <v>41</v>
      </c>
      <c r="D25" s="20" t="s">
        <v>42</v>
      </c>
      <c r="E25" s="20" t="s">
        <v>43</v>
      </c>
      <c r="F25" s="20" t="s">
        <v>44</v>
      </c>
      <c r="G25" s="19" t="s">
        <v>45</v>
      </c>
      <c r="H25" s="19" t="s">
        <v>46</v>
      </c>
      <c r="I25" s="19" t="s">
        <v>47</v>
      </c>
      <c r="J25" s="19"/>
      <c r="K25" s="19"/>
      <c r="L25" s="19"/>
      <c r="M25" s="19"/>
      <c r="N25" s="21">
        <f t="shared" si="2"/>
        <v>0</v>
      </c>
      <c r="O25" s="22" t="str">
        <f t="shared" si="0"/>
        <v/>
      </c>
      <c r="P25" s="22" t="str">
        <f t="shared" si="3"/>
        <v/>
      </c>
      <c r="Q25" s="26"/>
      <c r="R25" s="22" t="str">
        <f t="shared" si="4"/>
        <v/>
      </c>
      <c r="S25" s="22" t="str">
        <f t="shared" si="5"/>
        <v/>
      </c>
      <c r="T25" s="23" t="s">
        <v>196</v>
      </c>
      <c r="U25" s="23">
        <f t="shared" si="6"/>
        <v>5</v>
      </c>
      <c r="V25" s="24" t="str">
        <f t="shared" si="7"/>
        <v/>
      </c>
      <c r="W25" s="28" t="str">
        <f t="shared" si="8"/>
        <v/>
      </c>
      <c r="X25" s="25">
        <v>1</v>
      </c>
      <c r="Y25" s="19" t="s">
        <v>24</v>
      </c>
      <c r="Z25" s="19" t="s">
        <v>2</v>
      </c>
      <c r="AA25" s="26" t="s">
        <v>48</v>
      </c>
      <c r="AB25" s="3"/>
      <c r="AC25" s="3"/>
      <c r="AD25" s="3"/>
      <c r="AE25" s="3"/>
      <c r="AF25" s="3"/>
    </row>
    <row r="26" spans="1:32" ht="90" x14ac:dyDescent="0.25">
      <c r="A26" s="72" t="s">
        <v>162</v>
      </c>
      <c r="B26" s="19" t="s">
        <v>158</v>
      </c>
      <c r="C26" s="27" t="s">
        <v>50</v>
      </c>
      <c r="D26" s="20" t="s">
        <v>51</v>
      </c>
      <c r="E26" s="20" t="s">
        <v>52</v>
      </c>
      <c r="F26" s="20" t="s">
        <v>53</v>
      </c>
      <c r="G26" s="19" t="s">
        <v>1</v>
      </c>
      <c r="H26" s="19" t="s">
        <v>46</v>
      </c>
      <c r="I26" s="19" t="s">
        <v>47</v>
      </c>
      <c r="J26" s="19"/>
      <c r="K26" s="19"/>
      <c r="L26" s="19"/>
      <c r="M26" s="19"/>
      <c r="N26" s="21">
        <f t="shared" si="2"/>
        <v>0</v>
      </c>
      <c r="O26" s="22" t="str">
        <f t="shared" si="0"/>
        <v/>
      </c>
      <c r="P26" s="22" t="str">
        <f t="shared" si="3"/>
        <v/>
      </c>
      <c r="Q26" s="26"/>
      <c r="R26" s="22" t="str">
        <f t="shared" si="4"/>
        <v/>
      </c>
      <c r="S26" s="22" t="str">
        <f t="shared" si="5"/>
        <v/>
      </c>
      <c r="T26" s="23" t="s">
        <v>196</v>
      </c>
      <c r="U26" s="23">
        <f t="shared" si="6"/>
        <v>5</v>
      </c>
      <c r="V26" s="24" t="str">
        <f t="shared" si="7"/>
        <v/>
      </c>
      <c r="W26" s="28" t="str">
        <f t="shared" si="8"/>
        <v/>
      </c>
      <c r="X26" s="25">
        <v>1</v>
      </c>
      <c r="Y26" s="19" t="s">
        <v>54</v>
      </c>
      <c r="Z26" s="19" t="s">
        <v>55</v>
      </c>
      <c r="AA26" s="26" t="s">
        <v>56</v>
      </c>
      <c r="AB26" s="3"/>
      <c r="AC26" s="3"/>
      <c r="AD26" s="3"/>
      <c r="AE26" s="3"/>
      <c r="AF26" s="3"/>
    </row>
  </sheetData>
  <sheetProtection selectLockedCells="1" selectUnlockedCells="1"/>
  <mergeCells count="11">
    <mergeCell ref="A1:AA2"/>
    <mergeCell ref="J6:M6"/>
    <mergeCell ref="N6:R6"/>
    <mergeCell ref="V6:W6"/>
    <mergeCell ref="T6:T7"/>
    <mergeCell ref="Y3:Z3"/>
    <mergeCell ref="D3:E3"/>
    <mergeCell ref="D4:E4"/>
    <mergeCell ref="G3:I3"/>
    <mergeCell ref="G4:I4"/>
    <mergeCell ref="C6:G6"/>
  </mergeCells>
  <conditionalFormatting sqref="AA3 D5:F5 D3:D4 G3:G4 I5:X5 K3:X4">
    <cfRule type="cellIs" dxfId="14" priority="39" operator="notEqual">
      <formula>""</formula>
    </cfRule>
  </conditionalFormatting>
  <conditionalFormatting sqref="W8">
    <cfRule type="cellIs" dxfId="13" priority="14" operator="equal">
      <formula>"ALTO"</formula>
    </cfRule>
    <cfRule type="cellIs" dxfId="12" priority="15" operator="equal">
      <formula>"MEDIO"</formula>
    </cfRule>
    <cfRule type="cellIs" dxfId="11" priority="16" operator="equal">
      <formula>"BAJO"</formula>
    </cfRule>
  </conditionalFormatting>
  <conditionalFormatting sqref="G5:H5">
    <cfRule type="cellIs" dxfId="10" priority="4" operator="notEqual">
      <formula>""</formula>
    </cfRule>
  </conditionalFormatting>
  <conditionalFormatting sqref="W9:W26">
    <cfRule type="cellIs" dxfId="9" priority="1" operator="equal">
      <formula>"ALTO"</formula>
    </cfRule>
    <cfRule type="cellIs" dxfId="8" priority="2" operator="equal">
      <formula>"MEDIO"</formula>
    </cfRule>
    <cfRule type="cellIs" dxfId="7" priority="3" operator="equal">
      <formula>"BAJO"</formula>
    </cfRule>
  </conditionalFormatting>
  <dataValidations xWindow="427" yWindow="532" count="12">
    <dataValidation allowBlank="1" showInputMessage="1" showErrorMessage="1" prompt="Se genera automaticamente" sqref="B22:B26 A8:A26" xr:uid="{00000000-0002-0000-0100-000000000000}"/>
    <dataValidation showDropDown="1" showInputMessage="1" showErrorMessage="1" sqref="Y8:Z26" xr:uid="{00000000-0002-0000-0100-000001000000}"/>
    <dataValidation allowBlank="1" showInputMessage="1" showErrorMessage="1" prompt="Describe cual es el efecto negativo o consecuencia que se genera en caso de que suceda el hecho descrito." sqref="F8:F26" xr:uid="{00000000-0002-0000-0100-000002000000}"/>
    <dataValidation allowBlank="1" showInputMessage="1" showErrorMessage="1" prompt="Contiene la situación o actividad que puede afectar negativamente a la compañía en caso de que suceda y es la explicación de la generación de un evento de riesgo." sqref="D8:D26 E22" xr:uid="{00000000-0002-0000-0100-000003000000}"/>
    <dataValidation allowBlank="1" showInputMessage="1" showErrorMessage="1" prompt="Corresponde a eventos que impidan o dificulten el logro de los objetivos de los procesos o actividades." sqref="E8:E21 E23:E26" xr:uid="{00000000-0002-0000-0100-000004000000}"/>
    <dataValidation allowBlank="1" showInputMessage="1" showErrorMessage="1" prompt="Nombre otorgado al riesgo" sqref="B8:B21 C8:C26" xr:uid="{00000000-0002-0000-0100-000005000000}"/>
    <dataValidation allowBlank="1" showInputMessage="1" showErrorMessage="1" prompt="Nombre de la persona que tienen a su cargo un área o proceso clave de la compañía. Es responsables de la mitigación de los riesgos presentes en los procesos." sqref="D3" xr:uid="{00000000-0002-0000-0100-000006000000}"/>
    <dataValidation allowBlank="1" showInputMessage="1" showErrorMessage="1" prompt="Área a la que pertenece el Gestor RO" sqref="X6" xr:uid="{00000000-0002-0000-0100-000007000000}"/>
    <dataValidation allowBlank="1" showInputMessage="1" showErrorMessage="1" prompt="Área y Cargo a la que pertenece el Gestor RO" sqref="G4 G5:J5 K4:X5" xr:uid="{00000000-0002-0000-0100-000008000000}"/>
    <dataValidation type="list" allowBlank="1" showInputMessage="1" showErrorMessage="1" sqref="Q8:Q26" xr:uid="{00000000-0002-0000-0100-000009000000}">
      <formula1>"1,2,3,4,5,6,7,8,9,10"</formula1>
    </dataValidation>
    <dataValidation type="list" allowBlank="1" showInputMessage="1" showErrorMessage="1" sqref="U8:U26" xr:uid="{00000000-0002-0000-0100-00000A000000}">
      <formula1>"1,2,3,4,5"</formula1>
    </dataValidation>
    <dataValidation type="list" allowBlank="1" showInputMessage="1" showErrorMessage="1" prompt="Seleccione la Gerencia a la que hace parte el Gestor de Riesgo Operacional" sqref="L3:X3" xr:uid="{00000000-0002-0000-0100-00000B000000}">
      <formula1>Gerencias</formula1>
    </dataValidation>
  </dataValidations>
  <pageMargins left="0.7" right="0.7" top="0.75" bottom="0.75" header="0.3" footer="0.3"/>
  <pageSetup orientation="portrait" r:id="rId1"/>
  <headerFooter>
    <oddHeader>&amp;C&amp;G</oddHeader>
  </headerFooter>
  <legacy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xWindow="427" yWindow="532" count="5">
        <x14:dataValidation type="list" allowBlank="1" showInputMessage="1" showErrorMessage="1" prompt="Seleccionar la Categoria del Riesgo entre la lista" xr:uid="{00000000-0002-0000-0100-00000C000000}">
          <x14:formula1>
            <xm:f>Parametros!$C$1:$C$5</xm:f>
          </x14:formula1>
          <xm:sqref>H8:H26</xm:sqref>
        </x14:dataValidation>
        <x14:dataValidation type="list" allowBlank="1" showInputMessage="1" showErrorMessage="1" prompt="Seleccionar la Tipologia de la Consecuencia de acuerdo a la lista" xr:uid="{00000000-0002-0000-0100-00000D000000}">
          <x14:formula1>
            <xm:f>Parametros!$D$1:$D$4</xm:f>
          </x14:formula1>
          <xm:sqref>I8:I26</xm:sqref>
        </x14:dataValidation>
        <x14:dataValidation type="list" allowBlank="1" showInputMessage="1" showErrorMessage="1" xr:uid="{00000000-0002-0000-0100-00000E000000}">
          <x14:formula1>
            <xm:f>Parametros!$A$1:$A$2</xm:f>
          </x14:formula1>
          <xm:sqref>J8:M26</xm:sqref>
        </x14:dataValidation>
        <x14:dataValidation type="list" allowBlank="1" showInputMessage="1" showErrorMessage="1" xr:uid="{00000000-0002-0000-0100-00000F000000}">
          <x14:formula1>
            <xm:f>Parametros!$B$1:$B$4</xm:f>
          </x14:formula1>
          <xm:sqref>G8:G26</xm:sqref>
        </x14:dataValidation>
        <x14:dataValidation type="list" allowBlank="1" showInputMessage="1" showErrorMessage="1" xr:uid="{00000000-0002-0000-0100-000010000000}">
          <x14:formula1>
            <xm:f>Parametros!$A$9:$A$13</xm:f>
          </x14:formula1>
          <xm:sqref>T8:T26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01"/>
  <sheetViews>
    <sheetView workbookViewId="0">
      <selection sqref="A1:P2"/>
    </sheetView>
  </sheetViews>
  <sheetFormatPr baseColWidth="10" defaultColWidth="11.42578125" defaultRowHeight="0" customHeight="1" zeroHeight="1" x14ac:dyDescent="0.25"/>
  <cols>
    <col min="2" max="2" width="35.42578125" customWidth="1"/>
    <col min="3" max="3" width="40.5703125" customWidth="1"/>
    <col min="4" max="5" width="13.85546875" customWidth="1"/>
    <col min="6" max="6" width="12.7109375" customWidth="1"/>
    <col min="7" max="7" width="11.42578125" customWidth="1"/>
    <col min="8" max="9" width="10.42578125" customWidth="1"/>
    <col min="10" max="10" width="12.85546875" customWidth="1"/>
    <col min="11" max="11" width="11.85546875" customWidth="1"/>
    <col min="12" max="13" width="11.28515625" customWidth="1"/>
    <col min="14" max="15" width="11.28515625" style="37" customWidth="1"/>
    <col min="16" max="16" width="36" style="4" customWidth="1"/>
    <col min="17" max="20" width="11.42578125" customWidth="1"/>
  </cols>
  <sheetData>
    <row r="1" spans="1:20" ht="15" x14ac:dyDescent="0.25">
      <c r="A1" s="92" t="s">
        <v>187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4"/>
      <c r="Q1" s="4"/>
      <c r="R1" s="4"/>
      <c r="S1" s="4"/>
      <c r="T1" s="4"/>
    </row>
    <row r="2" spans="1:20" ht="15.75" x14ac:dyDescent="0.25">
      <c r="A2" s="95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7"/>
      <c r="Q2" s="2"/>
      <c r="R2" s="2"/>
      <c r="S2" s="2"/>
      <c r="T2" s="2"/>
    </row>
    <row r="3" spans="1:20" ht="36" x14ac:dyDescent="0.25">
      <c r="A3" s="80" t="s">
        <v>207</v>
      </c>
      <c r="B3" s="80" t="s">
        <v>57</v>
      </c>
      <c r="C3" s="81" t="s">
        <v>58</v>
      </c>
      <c r="D3" s="81" t="s">
        <v>59</v>
      </c>
      <c r="E3" s="81" t="s">
        <v>60</v>
      </c>
      <c r="F3" s="81" t="s">
        <v>61</v>
      </c>
      <c r="G3" s="81" t="s">
        <v>62</v>
      </c>
      <c r="H3" s="81" t="s">
        <v>63</v>
      </c>
      <c r="I3" s="81" t="s">
        <v>64</v>
      </c>
      <c r="J3" s="81" t="s">
        <v>65</v>
      </c>
      <c r="K3" s="82" t="s">
        <v>66</v>
      </c>
      <c r="L3" s="82" t="s">
        <v>67</v>
      </c>
      <c r="M3" s="82" t="s">
        <v>190</v>
      </c>
      <c r="N3" s="83"/>
      <c r="O3" s="83" t="s">
        <v>191</v>
      </c>
      <c r="P3" s="80" t="s">
        <v>136</v>
      </c>
      <c r="Q3" s="2"/>
      <c r="R3" s="2"/>
      <c r="S3" s="2"/>
      <c r="T3" s="2"/>
    </row>
    <row r="4" spans="1:20" ht="63" customHeight="1" x14ac:dyDescent="0.25">
      <c r="A4" s="73" t="s">
        <v>17</v>
      </c>
      <c r="B4" s="34" t="s">
        <v>78</v>
      </c>
      <c r="C4" s="27" t="s">
        <v>137</v>
      </c>
      <c r="D4" s="27" t="s">
        <v>138</v>
      </c>
      <c r="E4" s="27" t="s">
        <v>148</v>
      </c>
      <c r="F4" s="27" t="s">
        <v>146</v>
      </c>
      <c r="G4" s="27" t="s">
        <v>70</v>
      </c>
      <c r="H4" s="27" t="s">
        <v>144</v>
      </c>
      <c r="I4" s="27" t="s">
        <v>142</v>
      </c>
      <c r="J4" s="38" t="s">
        <v>72</v>
      </c>
      <c r="K4" s="39">
        <v>0.5</v>
      </c>
      <c r="L4" s="39">
        <v>0.02</v>
      </c>
      <c r="M4" s="68">
        <f>(K4+L4)/2</f>
        <v>0.26</v>
      </c>
      <c r="N4" s="40">
        <f>+IFERROR(IF(M4="","",MATRIZ!V8*(1-M4)),"")</f>
        <v>37</v>
      </c>
      <c r="O4" s="41" t="str">
        <f>+IF(N4="","",IF(N4&gt;=70,"Crítico",IF(N4&gt;=36,"Alto",IF(N4&gt;=9,"Medio",IF(N4&gt;=0,"Bajo")))))</f>
        <v>Alto</v>
      </c>
      <c r="P4" s="35" t="s">
        <v>139</v>
      </c>
      <c r="Q4" s="2"/>
      <c r="R4" s="2"/>
      <c r="S4" s="2"/>
      <c r="T4" s="2"/>
    </row>
    <row r="5" spans="1:20" ht="66" customHeight="1" x14ac:dyDescent="0.25">
      <c r="A5" s="73" t="s">
        <v>17</v>
      </c>
      <c r="B5" s="34" t="s">
        <v>78</v>
      </c>
      <c r="C5" s="27" t="s">
        <v>140</v>
      </c>
      <c r="D5" s="27" t="s">
        <v>141</v>
      </c>
      <c r="E5" s="27" t="s">
        <v>68</v>
      </c>
      <c r="F5" s="27" t="s">
        <v>73</v>
      </c>
      <c r="G5" s="27" t="s">
        <v>70</v>
      </c>
      <c r="H5" s="27" t="s">
        <v>144</v>
      </c>
      <c r="I5" s="27" t="s">
        <v>142</v>
      </c>
      <c r="J5" s="19" t="s">
        <v>145</v>
      </c>
      <c r="K5" s="39">
        <v>0.1</v>
      </c>
      <c r="L5" s="39">
        <v>0.15</v>
      </c>
      <c r="M5" s="68">
        <f t="shared" ref="M5" si="0">(K5+L5)/2</f>
        <v>0.125</v>
      </c>
      <c r="N5" s="40">
        <f>+IFERROR(IF(M5="","",MATRIZ!V8*(1-M5)),"")</f>
        <v>43.75</v>
      </c>
      <c r="O5" s="41" t="str">
        <f>+IF(N5="","",IF(N5&gt;=70,"Crítico",IF(N5&gt;=36,"Alto",IF(N5&gt;=9,"Medio",IF(N5&gt;=0,"Bajo")))))</f>
        <v>Alto</v>
      </c>
      <c r="P5" s="35" t="s">
        <v>143</v>
      </c>
      <c r="Q5" s="2"/>
      <c r="R5" s="2"/>
      <c r="S5" s="2"/>
      <c r="T5" s="2"/>
    </row>
    <row r="6" spans="1:20" ht="15" customHeight="1" x14ac:dyDescent="0.25"/>
    <row r="7" spans="1:20" ht="15" customHeight="1" x14ac:dyDescent="0.25"/>
    <row r="8" spans="1:20" ht="15" customHeight="1" x14ac:dyDescent="0.25"/>
    <row r="9" spans="1:20" ht="15" customHeight="1" x14ac:dyDescent="0.25"/>
    <row r="10" spans="1:20" ht="15" customHeight="1" x14ac:dyDescent="0.25"/>
    <row r="11" spans="1:20" ht="15" customHeight="1" x14ac:dyDescent="0.25"/>
    <row r="12" spans="1:20" ht="15" customHeight="1" x14ac:dyDescent="0.25"/>
    <row r="13" spans="1:20" ht="15" customHeight="1" x14ac:dyDescent="0.25"/>
    <row r="14" spans="1:20" ht="15" customHeight="1" x14ac:dyDescent="0.25"/>
    <row r="15" spans="1:20" ht="15" customHeight="1" x14ac:dyDescent="0.25"/>
    <row r="16" spans="1:20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</sheetData>
  <mergeCells count="1">
    <mergeCell ref="A1:P2"/>
  </mergeCells>
  <conditionalFormatting sqref="B4:B5">
    <cfRule type="cellIs" dxfId="6" priority="24" operator="equal">
      <formula>0</formula>
    </cfRule>
  </conditionalFormatting>
  <conditionalFormatting sqref="O4">
    <cfRule type="cellIs" dxfId="5" priority="21" operator="equal">
      <formula>"ALTO"</formula>
    </cfRule>
    <cfRule type="cellIs" dxfId="4" priority="22" operator="equal">
      <formula>"MEDIO"</formula>
    </cfRule>
    <cfRule type="cellIs" dxfId="3" priority="23" operator="equal">
      <formula>"BAJO"</formula>
    </cfRule>
  </conditionalFormatting>
  <conditionalFormatting sqref="O5">
    <cfRule type="cellIs" dxfId="2" priority="1" operator="equal">
      <formula>"ALTO"</formula>
    </cfRule>
    <cfRule type="cellIs" dxfId="1" priority="2" operator="equal">
      <formula>"MEDIO"</formula>
    </cfRule>
    <cfRule type="cellIs" dxfId="0" priority="3" operator="equal">
      <formula>"BAJO"</formula>
    </cfRule>
  </conditionalFormatting>
  <dataValidations xWindow="665" yWindow="431" count="5">
    <dataValidation allowBlank="1" showInputMessage="1" showErrorMessage="1" prompt="Nombre otorgado al riesgo. " sqref="A4:B5" xr:uid="{00000000-0002-0000-0200-000000000000}"/>
    <dataValidation allowBlank="1" showInputMessage="1" showErrorMessage="1" prompt="Acciones o medidas existentes dentro del proceso enfocadas a disminuir la exposición los riesgos identificados.Estas medidas pueden ser antes, durante o después de la actividad generadora del riesgo." sqref="C4:C5" xr:uid="{00000000-0002-0000-0200-000001000000}"/>
    <dataValidation allowBlank="1" showInputMessage="1" showErrorMessage="1" prompt="Cargo o área responsable de la ejecución del control" sqref="D5" xr:uid="{00000000-0002-0000-0200-000002000000}"/>
    <dataValidation allowBlank="1" showInputMessage="1" showErrorMessage="1" prompt="Cargo o área responsable de la ejecución del control._x000a__x000a_Si el control es automático, ingresar el nombre del aplicativo" sqref="D4" xr:uid="{00000000-0002-0000-0200-000003000000}"/>
    <dataValidation allowBlank="1" showInputMessage="1" showErrorMessage="1" promptTitle="Efecto" prompt="Indica sobre que esta mitigando el control" sqref="K4:O5" xr:uid="{00000000-0002-0000-0200-000004000000}"/>
  </dataValidations>
  <pageMargins left="0.7" right="0.7" top="0.75" bottom="0.75" header="0.3" footer="0.3"/>
  <pageSetup orientation="portrait" r:id="rId1"/>
  <headerFooter>
    <oddHeader>&amp;C&amp;G</oddHead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xWindow="665" yWindow="431" count="6">
        <x14:dataValidation type="list" allowBlank="1" showInputMessage="1" showErrorMessage="1" promptTitle="Ejecución" prompt="Indica si el control se ejecuta cuando se realiza el procedimiento." xr:uid="{00000000-0002-0000-0200-000005000000}">
          <x14:formula1>
            <xm:f>Parametros!$H$1:$H$4</xm:f>
          </x14:formula1>
          <xm:sqref>H4:H5</xm:sqref>
        </x14:dataValidation>
        <x14:dataValidation type="list" allowBlank="1" showInputMessage="1" showErrorMessage="1" promptTitle="Evidencia" prompt="Indica si el control deja evidencia cada vez que se ejecuta." xr:uid="{00000000-0002-0000-0200-000006000000}">
          <x14:formula1>
            <xm:f>Parametros!$H$1:$H$4</xm:f>
          </x14:formula1>
          <xm:sqref>I4:I5</xm:sqref>
        </x14:dataValidation>
        <x14:dataValidation type="list" allowBlank="1" showInputMessage="1" showErrorMessage="1" promptTitle="Efecto" prompt="Indica sobre que esta mitigando el control" xr:uid="{00000000-0002-0000-0200-000007000000}">
          <x14:formula1>
            <xm:f>Parametros!$I$1:$I$3</xm:f>
          </x14:formula1>
          <xm:sqref>J4:J5</xm:sqref>
        </x14:dataValidation>
        <x14:dataValidation type="list" allowBlank="1" showInputMessage="1" showErrorMessage="1" promptTitle="Estado" prompt="Indica el nivel de desarrollo en el que se encuentra el control." xr:uid="{00000000-0002-0000-0200-000008000000}">
          <x14:formula1>
            <xm:f>Parametros!$E$1:$E$2</xm:f>
          </x14:formula1>
          <xm:sqref>E4:E5</xm:sqref>
        </x14:dataValidation>
        <x14:dataValidation type="list" allowBlank="1" showInputMessage="1" showErrorMessage="1" promptTitle="Forma" prompt="Indica el medio a través del cual se ejecuta el control." xr:uid="{00000000-0002-0000-0200-000009000000}">
          <x14:formula1>
            <xm:f>Parametros!$F$1:$F$6</xm:f>
          </x14:formula1>
          <xm:sqref>F4:F5</xm:sqref>
        </x14:dataValidation>
        <x14:dataValidation type="list" allowBlank="1" showInputMessage="1" showErrorMessage="1" promptTitle="Tipo" prompt="Corresponde a la clasificación del control que se está describiendo." xr:uid="{00000000-0002-0000-0200-00000A000000}">
          <x14:formula1>
            <xm:f>Parametros!$G$1:$G$4</xm:f>
          </x14:formula1>
          <xm:sqref>G4:G5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U160"/>
  <sheetViews>
    <sheetView workbookViewId="0">
      <selection sqref="A1:T2"/>
    </sheetView>
  </sheetViews>
  <sheetFormatPr baseColWidth="10" defaultColWidth="0" defaultRowHeight="0" customHeight="1" zeroHeight="1" x14ac:dyDescent="0.25"/>
  <cols>
    <col min="1" max="1" width="1.5703125" customWidth="1"/>
    <col min="2" max="2" width="3.7109375" customWidth="1"/>
    <col min="3" max="3" width="3.85546875" customWidth="1"/>
    <col min="4" max="4" width="13.140625" customWidth="1"/>
    <col min="5" max="9" width="14.85546875" customWidth="1"/>
    <col min="10" max="10" width="3.7109375" customWidth="1"/>
    <col min="11" max="11" width="3.28515625" customWidth="1"/>
    <col min="12" max="12" width="3.7109375" customWidth="1"/>
    <col min="13" max="13" width="3.42578125" customWidth="1"/>
    <col min="14" max="14" width="14.42578125" customWidth="1"/>
    <col min="15" max="19" width="14.85546875" customWidth="1"/>
    <col min="20" max="20" width="3.7109375" customWidth="1"/>
    <col min="21" max="44" width="11.42578125" hidden="1" customWidth="1"/>
    <col min="45" max="47" width="0" hidden="1" customWidth="1"/>
    <col min="48" max="16384" width="11.42578125" hidden="1"/>
  </cols>
  <sheetData>
    <row r="1" spans="1:20" ht="15" customHeight="1" x14ac:dyDescent="0.25">
      <c r="A1" s="98" t="s">
        <v>205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</row>
    <row r="2" spans="1:20" ht="15.75" customHeight="1" x14ac:dyDescent="0.25">
      <c r="A2" s="98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</row>
    <row r="3" spans="1:20" ht="15.75" thickBot="1" x14ac:dyDescent="0.3">
      <c r="A3" s="36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59"/>
      <c r="N3" s="59"/>
      <c r="O3" s="59"/>
      <c r="P3" s="59"/>
      <c r="Q3" s="59"/>
      <c r="R3" s="59"/>
      <c r="S3" s="59"/>
      <c r="T3" s="59"/>
    </row>
    <row r="4" spans="1:20" ht="15" x14ac:dyDescent="0.25">
      <c r="A4" s="36"/>
      <c r="B4" s="49"/>
      <c r="C4" s="50"/>
      <c r="D4" s="50"/>
      <c r="E4" s="50"/>
      <c r="F4" s="50"/>
      <c r="G4" s="50"/>
      <c r="H4" s="50"/>
      <c r="I4" s="50"/>
      <c r="J4" s="55"/>
      <c r="K4" s="60"/>
      <c r="L4" s="49"/>
      <c r="M4" s="61"/>
      <c r="N4" s="61"/>
      <c r="O4" s="61"/>
      <c r="P4" s="61"/>
      <c r="Q4" s="61"/>
      <c r="R4" s="61"/>
      <c r="S4" s="61"/>
      <c r="T4" s="62"/>
    </row>
    <row r="5" spans="1:20" ht="15.75" x14ac:dyDescent="0.25">
      <c r="A5" s="36"/>
      <c r="B5" s="51"/>
      <c r="C5" s="52"/>
      <c r="D5" s="100" t="s">
        <v>149</v>
      </c>
      <c r="E5" s="100"/>
      <c r="F5" s="100"/>
      <c r="G5" s="100"/>
      <c r="H5" s="100"/>
      <c r="I5" s="100"/>
      <c r="J5" s="101"/>
      <c r="K5" s="63"/>
      <c r="L5" s="64"/>
      <c r="M5" s="52"/>
      <c r="N5" s="100" t="s">
        <v>150</v>
      </c>
      <c r="O5" s="100"/>
      <c r="P5" s="100"/>
      <c r="Q5" s="100"/>
      <c r="R5" s="100"/>
      <c r="S5" s="100"/>
      <c r="T5" s="101"/>
    </row>
    <row r="6" spans="1:20" ht="15.75" thickBot="1" x14ac:dyDescent="0.3">
      <c r="A6" s="36"/>
      <c r="B6" s="51"/>
      <c r="C6" s="52"/>
      <c r="D6" s="52"/>
      <c r="E6" s="52"/>
      <c r="F6" s="52"/>
      <c r="G6" s="52"/>
      <c r="H6" s="52"/>
      <c r="I6" s="52"/>
      <c r="J6" s="56"/>
      <c r="K6" s="52"/>
      <c r="L6" s="51"/>
      <c r="M6" s="52"/>
      <c r="N6" s="52"/>
      <c r="O6" s="52"/>
      <c r="P6" s="52"/>
      <c r="Q6" s="52"/>
      <c r="R6" s="52"/>
      <c r="S6" s="52"/>
      <c r="T6" s="56"/>
    </row>
    <row r="7" spans="1:20" ht="31.5" customHeight="1" thickBot="1" x14ac:dyDescent="0.3">
      <c r="A7" s="36"/>
      <c r="B7" s="51"/>
      <c r="C7" s="52"/>
      <c r="D7" s="57" t="s">
        <v>200</v>
      </c>
      <c r="E7" s="45"/>
      <c r="F7" s="45" t="s">
        <v>5</v>
      </c>
      <c r="G7" s="46" t="s">
        <v>5</v>
      </c>
      <c r="H7" s="46" t="s">
        <v>5</v>
      </c>
      <c r="I7" s="46" t="s">
        <v>17</v>
      </c>
      <c r="J7" s="56"/>
      <c r="K7" s="52"/>
      <c r="L7" s="51"/>
      <c r="M7" s="52"/>
      <c r="N7" s="57" t="s">
        <v>200</v>
      </c>
      <c r="O7" s="45"/>
      <c r="P7" s="45" t="s">
        <v>5</v>
      </c>
      <c r="Q7" s="46" t="s">
        <v>5</v>
      </c>
      <c r="R7" s="46" t="s">
        <v>5</v>
      </c>
      <c r="S7" s="46" t="s">
        <v>5</v>
      </c>
      <c r="T7" s="56"/>
    </row>
    <row r="8" spans="1:20" ht="31.5" customHeight="1" thickBot="1" x14ac:dyDescent="0.3">
      <c r="A8" s="36"/>
      <c r="B8" s="51"/>
      <c r="C8" s="52"/>
      <c r="D8" s="57" t="s">
        <v>199</v>
      </c>
      <c r="E8" s="47" t="s">
        <v>5</v>
      </c>
      <c r="F8" s="45" t="s">
        <v>5</v>
      </c>
      <c r="G8" s="45" t="s">
        <v>5</v>
      </c>
      <c r="H8" s="46" t="s">
        <v>5</v>
      </c>
      <c r="I8" s="46" t="s">
        <v>5</v>
      </c>
      <c r="J8" s="56"/>
      <c r="K8" s="52"/>
      <c r="L8" s="51"/>
      <c r="M8" s="52"/>
      <c r="N8" s="57" t="s">
        <v>199</v>
      </c>
      <c r="O8" s="47" t="s">
        <v>5</v>
      </c>
      <c r="P8" s="45" t="s">
        <v>5</v>
      </c>
      <c r="Q8" s="45" t="s">
        <v>17</v>
      </c>
      <c r="R8" s="46" t="s">
        <v>5</v>
      </c>
      <c r="S8" s="46" t="s">
        <v>5</v>
      </c>
      <c r="T8" s="56"/>
    </row>
    <row r="9" spans="1:20" ht="31.5" customHeight="1" thickBot="1" x14ac:dyDescent="0.3">
      <c r="A9" s="36"/>
      <c r="B9" s="51"/>
      <c r="C9" s="52"/>
      <c r="D9" s="57" t="s">
        <v>151</v>
      </c>
      <c r="E9" s="47" t="s">
        <v>5</v>
      </c>
      <c r="F9" s="45" t="s">
        <v>5</v>
      </c>
      <c r="G9" s="45" t="s">
        <v>5</v>
      </c>
      <c r="H9" s="46" t="s">
        <v>5</v>
      </c>
      <c r="I9" s="46"/>
      <c r="J9" s="56"/>
      <c r="K9" s="52"/>
      <c r="L9" s="51"/>
      <c r="M9" s="52"/>
      <c r="N9" s="57" t="s">
        <v>151</v>
      </c>
      <c r="O9" s="47" t="s">
        <v>5</v>
      </c>
      <c r="P9" s="45" t="s">
        <v>5</v>
      </c>
      <c r="Q9" s="45" t="s">
        <v>5</v>
      </c>
      <c r="R9" s="46" t="s">
        <v>5</v>
      </c>
      <c r="S9" s="46"/>
      <c r="T9" s="56"/>
    </row>
    <row r="10" spans="1:20" ht="31.5" customHeight="1" thickBot="1" x14ac:dyDescent="0.3">
      <c r="A10" s="36"/>
      <c r="B10" s="51"/>
      <c r="C10" s="52"/>
      <c r="D10" s="57" t="s">
        <v>198</v>
      </c>
      <c r="E10" s="47" t="s">
        <v>5</v>
      </c>
      <c r="F10" s="47" t="s">
        <v>5</v>
      </c>
      <c r="G10" s="45" t="s">
        <v>5</v>
      </c>
      <c r="H10" s="45" t="s">
        <v>5</v>
      </c>
      <c r="I10" s="46" t="s">
        <v>5</v>
      </c>
      <c r="J10" s="56"/>
      <c r="K10" s="52"/>
      <c r="L10" s="51"/>
      <c r="M10" s="52"/>
      <c r="N10" s="57" t="s">
        <v>198</v>
      </c>
      <c r="O10" s="47" t="s">
        <v>5</v>
      </c>
      <c r="P10" s="47" t="s">
        <v>5</v>
      </c>
      <c r="Q10" s="45" t="s">
        <v>5</v>
      </c>
      <c r="R10" s="45" t="s">
        <v>5</v>
      </c>
      <c r="S10" s="46" t="s">
        <v>5</v>
      </c>
      <c r="T10" s="56"/>
    </row>
    <row r="11" spans="1:20" ht="31.5" customHeight="1" thickBot="1" x14ac:dyDescent="0.3">
      <c r="A11" s="36"/>
      <c r="B11" s="51"/>
      <c r="C11" s="52"/>
      <c r="D11" s="57" t="s">
        <v>197</v>
      </c>
      <c r="E11" s="47" t="s">
        <v>5</v>
      </c>
      <c r="F11" s="47" t="s">
        <v>152</v>
      </c>
      <c r="G11" s="47" t="s">
        <v>153</v>
      </c>
      <c r="H11" s="45" t="s">
        <v>5</v>
      </c>
      <c r="I11" s="45" t="s">
        <v>154</v>
      </c>
      <c r="J11" s="56"/>
      <c r="K11" s="52"/>
      <c r="L11" s="51"/>
      <c r="M11" s="52"/>
      <c r="N11" s="57" t="s">
        <v>197</v>
      </c>
      <c r="O11" s="47" t="s">
        <v>5</v>
      </c>
      <c r="P11" s="47"/>
      <c r="Q11" s="47"/>
      <c r="R11" s="45" t="s">
        <v>5</v>
      </c>
      <c r="S11" s="45"/>
      <c r="T11" s="56"/>
    </row>
    <row r="12" spans="1:20" ht="32.25" customHeight="1" x14ac:dyDescent="0.25">
      <c r="A12" s="36"/>
      <c r="B12" s="51"/>
      <c r="C12" s="52"/>
      <c r="D12" s="52"/>
      <c r="E12" s="57" t="s">
        <v>201</v>
      </c>
      <c r="F12" s="57" t="s">
        <v>202</v>
      </c>
      <c r="G12" s="57" t="s">
        <v>33</v>
      </c>
      <c r="H12" s="57" t="s">
        <v>203</v>
      </c>
      <c r="I12" s="57" t="s">
        <v>155</v>
      </c>
      <c r="J12" s="56"/>
      <c r="K12" s="52"/>
      <c r="L12" s="51"/>
      <c r="M12" s="52"/>
      <c r="N12" s="52"/>
      <c r="O12" s="57" t="s">
        <v>201</v>
      </c>
      <c r="P12" s="57" t="s">
        <v>202</v>
      </c>
      <c r="Q12" s="57" t="s">
        <v>33</v>
      </c>
      <c r="R12" s="57" t="s">
        <v>203</v>
      </c>
      <c r="S12" s="57" t="s">
        <v>155</v>
      </c>
      <c r="T12" s="56"/>
    </row>
    <row r="13" spans="1:20" ht="6.75" customHeight="1" x14ac:dyDescent="0.25">
      <c r="A13" s="36"/>
      <c r="B13" s="51"/>
      <c r="C13" s="52"/>
      <c r="D13" s="52"/>
      <c r="E13" s="52"/>
      <c r="F13" s="52"/>
      <c r="G13" s="52"/>
      <c r="H13" s="52"/>
      <c r="I13" s="52"/>
      <c r="J13" s="56"/>
      <c r="K13" s="52"/>
      <c r="L13" s="51"/>
      <c r="M13" s="52"/>
      <c r="N13" s="52"/>
      <c r="O13" s="52"/>
      <c r="P13" s="52"/>
      <c r="Q13" s="52"/>
      <c r="R13" s="52"/>
      <c r="S13" s="52"/>
      <c r="T13" s="56"/>
    </row>
    <row r="14" spans="1:20" ht="19.5" customHeight="1" x14ac:dyDescent="0.25">
      <c r="A14" s="36"/>
      <c r="B14" s="51"/>
      <c r="C14" s="52"/>
      <c r="D14" s="52"/>
      <c r="E14" s="102" t="s">
        <v>204</v>
      </c>
      <c r="F14" s="102"/>
      <c r="G14" s="102"/>
      <c r="H14" s="102"/>
      <c r="I14" s="102"/>
      <c r="J14" s="56"/>
      <c r="K14" s="52"/>
      <c r="L14" s="51"/>
      <c r="M14" s="52"/>
      <c r="N14" s="52"/>
      <c r="O14" s="103" t="s">
        <v>204</v>
      </c>
      <c r="P14" s="103"/>
      <c r="Q14" s="103"/>
      <c r="R14" s="103"/>
      <c r="S14" s="103"/>
      <c r="T14" s="56"/>
    </row>
    <row r="15" spans="1:20" ht="15.75" thickBot="1" x14ac:dyDescent="0.3">
      <c r="A15" s="36"/>
      <c r="B15" s="53"/>
      <c r="C15" s="54"/>
      <c r="D15" s="54"/>
      <c r="E15" s="54"/>
      <c r="F15" s="54"/>
      <c r="G15" s="54"/>
      <c r="H15" s="54"/>
      <c r="I15" s="54"/>
      <c r="J15" s="58"/>
      <c r="K15" s="52"/>
      <c r="L15" s="53"/>
      <c r="M15" s="65"/>
      <c r="N15" s="65"/>
      <c r="O15" s="65"/>
      <c r="P15" s="65"/>
      <c r="Q15" s="65"/>
      <c r="R15" s="65"/>
      <c r="S15" s="65"/>
      <c r="T15" s="66"/>
    </row>
    <row r="16" spans="1:20" s="36" customFormat="1" ht="15" x14ac:dyDescent="0.25"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59"/>
      <c r="N16" s="59"/>
      <c r="O16" s="59"/>
      <c r="P16" s="59"/>
      <c r="Q16" s="59"/>
      <c r="R16" s="59"/>
      <c r="S16" s="59"/>
      <c r="T16" s="59"/>
    </row>
    <row r="17" spans="2:20" ht="15" hidden="1" x14ac:dyDescent="0.25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7"/>
      <c r="N17" s="7"/>
      <c r="O17" s="7"/>
      <c r="P17" s="7"/>
      <c r="Q17" s="7"/>
      <c r="R17" s="7"/>
      <c r="S17" s="7"/>
      <c r="T17" s="7"/>
    </row>
    <row r="18" spans="2:20" ht="15" hidden="1" x14ac:dyDescent="0.25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7"/>
      <c r="N18" s="7"/>
      <c r="O18" s="7"/>
      <c r="P18" s="7"/>
      <c r="Q18" s="7"/>
      <c r="R18" s="7"/>
      <c r="S18" s="7"/>
      <c r="T18" s="7"/>
    </row>
    <row r="19" spans="2:20" ht="15" hidden="1" x14ac:dyDescent="0.25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7"/>
      <c r="N19" s="7"/>
      <c r="O19" s="7"/>
      <c r="P19" s="7"/>
      <c r="Q19" s="7"/>
      <c r="R19" s="7"/>
      <c r="S19" s="7"/>
      <c r="T19" s="7"/>
    </row>
    <row r="20" spans="2:20" ht="15" hidden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7"/>
      <c r="N20" s="7"/>
      <c r="O20" s="7"/>
      <c r="P20" s="7"/>
      <c r="Q20" s="7"/>
      <c r="R20" s="7"/>
      <c r="S20" s="7"/>
      <c r="T20" s="7"/>
    </row>
    <row r="21" spans="2:20" ht="15" hidden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7"/>
      <c r="N21" s="7"/>
      <c r="O21" s="7"/>
      <c r="P21" s="7"/>
      <c r="Q21" s="7"/>
      <c r="R21" s="7"/>
      <c r="S21" s="7"/>
      <c r="T21" s="7"/>
    </row>
    <row r="22" spans="2:20" ht="15" hidden="1" x14ac:dyDescent="0.25"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7"/>
      <c r="N22" s="7"/>
      <c r="O22" s="7"/>
      <c r="P22" s="7"/>
      <c r="Q22" s="7"/>
      <c r="R22" s="7"/>
      <c r="S22" s="7"/>
      <c r="T22" s="7"/>
    </row>
    <row r="23" spans="2:20" ht="15" hidden="1" x14ac:dyDescent="0.25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7"/>
      <c r="N23" s="7"/>
      <c r="O23" s="7"/>
      <c r="P23" s="7"/>
      <c r="Q23" s="7"/>
      <c r="R23" s="7"/>
      <c r="S23" s="7"/>
      <c r="T23" s="7"/>
    </row>
    <row r="24" spans="2:20" ht="15" hidden="1" x14ac:dyDescent="0.25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7"/>
      <c r="N24" s="7"/>
      <c r="O24" s="7"/>
      <c r="P24" s="7"/>
      <c r="Q24" s="7"/>
      <c r="R24" s="7"/>
      <c r="S24" s="7"/>
      <c r="T24" s="7"/>
    </row>
    <row r="25" spans="2:20" ht="15" hidden="1" x14ac:dyDescent="0.25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7"/>
      <c r="N25" s="7"/>
      <c r="O25" s="7"/>
      <c r="P25" s="7"/>
      <c r="Q25" s="7"/>
      <c r="R25" s="7"/>
      <c r="S25" s="7"/>
      <c r="T25" s="7"/>
    </row>
    <row r="26" spans="2:20" ht="15" hidden="1" x14ac:dyDescent="0.25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7"/>
      <c r="N26" s="7"/>
      <c r="O26" s="7"/>
      <c r="P26" s="7"/>
      <c r="Q26" s="7"/>
      <c r="R26" s="7"/>
      <c r="S26" s="7"/>
      <c r="T26" s="7"/>
    </row>
    <row r="27" spans="2:20" ht="15" hidden="1" x14ac:dyDescent="0.25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7"/>
      <c r="N27" s="7"/>
      <c r="O27" s="7"/>
      <c r="P27" s="7"/>
      <c r="Q27" s="7"/>
      <c r="R27" s="7"/>
      <c r="S27" s="7"/>
      <c r="T27" s="7"/>
    </row>
    <row r="28" spans="2:20" ht="15" hidden="1" x14ac:dyDescent="0.25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7"/>
      <c r="N28" s="7"/>
      <c r="O28" s="7"/>
      <c r="P28" s="7"/>
      <c r="Q28" s="7"/>
      <c r="R28" s="7"/>
      <c r="S28" s="7"/>
      <c r="T28" s="7"/>
    </row>
    <row r="29" spans="2:20" ht="15" hidden="1" x14ac:dyDescent="0.25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7"/>
      <c r="N29" s="7"/>
      <c r="O29" s="7"/>
      <c r="P29" s="7"/>
      <c r="Q29" s="7"/>
      <c r="R29" s="7"/>
      <c r="S29" s="7"/>
      <c r="T29" s="7"/>
    </row>
    <row r="30" spans="2:20" ht="15" hidden="1" x14ac:dyDescent="0.25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7"/>
      <c r="N30" s="7"/>
      <c r="O30" s="7"/>
      <c r="P30" s="7"/>
      <c r="Q30" s="7"/>
      <c r="R30" s="7"/>
      <c r="S30" s="7"/>
      <c r="T30" s="7"/>
    </row>
    <row r="31" spans="2:20" ht="15" hidden="1" x14ac:dyDescent="0.25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7"/>
      <c r="N31" s="7"/>
      <c r="O31" s="7"/>
      <c r="P31" s="7"/>
      <c r="Q31" s="7"/>
      <c r="R31" s="7"/>
      <c r="S31" s="7"/>
      <c r="T31" s="7"/>
    </row>
    <row r="32" spans="2:20" ht="15" hidden="1" x14ac:dyDescent="0.25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7"/>
      <c r="N32" s="7"/>
      <c r="O32" s="7"/>
      <c r="P32" s="7"/>
      <c r="Q32" s="7"/>
      <c r="R32" s="7"/>
      <c r="S32" s="7"/>
      <c r="T32" s="7"/>
    </row>
    <row r="33" spans="2:20" ht="15" hidden="1" x14ac:dyDescent="0.25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7"/>
      <c r="N33" s="7"/>
      <c r="O33" s="7"/>
      <c r="P33" s="7"/>
      <c r="Q33" s="7"/>
      <c r="R33" s="7"/>
      <c r="S33" s="7"/>
      <c r="T33" s="7"/>
    </row>
    <row r="34" spans="2:20" ht="15" hidden="1" x14ac:dyDescent="0.25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7"/>
      <c r="N34" s="7"/>
      <c r="O34" s="7"/>
      <c r="P34" s="7"/>
      <c r="Q34" s="7"/>
      <c r="R34" s="7"/>
      <c r="S34" s="7"/>
      <c r="T34" s="7"/>
    </row>
    <row r="35" spans="2:20" ht="15" hidden="1" x14ac:dyDescent="0.25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7"/>
      <c r="N35" s="7"/>
      <c r="O35" s="7"/>
      <c r="P35" s="7"/>
      <c r="Q35" s="7"/>
      <c r="R35" s="7"/>
      <c r="S35" s="7"/>
      <c r="T35" s="7"/>
    </row>
    <row r="36" spans="2:20" ht="15" hidden="1" x14ac:dyDescent="0.25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7"/>
      <c r="N36" s="7"/>
      <c r="O36" s="7"/>
      <c r="P36" s="7"/>
      <c r="Q36" s="7"/>
      <c r="R36" s="7"/>
      <c r="S36" s="7"/>
      <c r="T36" s="7"/>
    </row>
    <row r="37" spans="2:20" ht="15" hidden="1" x14ac:dyDescent="0.25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7"/>
      <c r="N37" s="7"/>
      <c r="O37" s="7"/>
      <c r="P37" s="7"/>
      <c r="Q37" s="7"/>
      <c r="R37" s="7"/>
      <c r="S37" s="7"/>
      <c r="T37" s="7"/>
    </row>
    <row r="38" spans="2:20" ht="15" hidden="1" x14ac:dyDescent="0.25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7"/>
      <c r="N38" s="7"/>
      <c r="O38" s="7"/>
      <c r="P38" s="7"/>
      <c r="Q38" s="7"/>
      <c r="R38" s="7"/>
      <c r="S38" s="7"/>
      <c r="T38" s="7"/>
    </row>
    <row r="39" spans="2:20" ht="15" hidden="1" x14ac:dyDescent="0.25"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7"/>
      <c r="N39" s="7"/>
      <c r="O39" s="7"/>
      <c r="P39" s="7"/>
      <c r="Q39" s="7"/>
      <c r="R39" s="7"/>
      <c r="S39" s="7"/>
      <c r="T39" s="7"/>
    </row>
    <row r="40" spans="2:20" ht="15" hidden="1" x14ac:dyDescent="0.25"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7"/>
      <c r="N40" s="7"/>
      <c r="O40" s="7"/>
      <c r="P40" s="7"/>
      <c r="Q40" s="7"/>
      <c r="R40" s="7"/>
      <c r="S40" s="7"/>
      <c r="T40" s="7"/>
    </row>
    <row r="41" spans="2:20" ht="15" hidden="1" x14ac:dyDescent="0.25"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7"/>
      <c r="N41" s="7"/>
      <c r="O41" s="7"/>
      <c r="P41" s="7"/>
      <c r="Q41" s="7"/>
      <c r="R41" s="7"/>
      <c r="S41" s="7"/>
      <c r="T41" s="7"/>
    </row>
    <row r="42" spans="2:20" ht="15" hidden="1" x14ac:dyDescent="0.25"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7"/>
      <c r="N42" s="7"/>
      <c r="O42" s="7"/>
      <c r="P42" s="7"/>
      <c r="Q42" s="7"/>
      <c r="R42" s="7"/>
      <c r="S42" s="7"/>
      <c r="T42" s="7"/>
    </row>
    <row r="43" spans="2:20" ht="15" hidden="1" x14ac:dyDescent="0.25"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7"/>
      <c r="N43" s="7"/>
      <c r="O43" s="7"/>
      <c r="P43" s="7"/>
      <c r="Q43" s="7"/>
      <c r="R43" s="7"/>
      <c r="S43" s="7"/>
      <c r="T43" s="7"/>
    </row>
    <row r="44" spans="2:20" ht="15" hidden="1" x14ac:dyDescent="0.25"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7"/>
      <c r="N44" s="7"/>
      <c r="O44" s="7"/>
      <c r="P44" s="7"/>
      <c r="Q44" s="7"/>
      <c r="R44" s="7"/>
      <c r="S44" s="7"/>
      <c r="T44" s="7"/>
    </row>
    <row r="45" spans="2:20" ht="15" hidden="1" x14ac:dyDescent="0.25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7"/>
      <c r="N45" s="7"/>
      <c r="O45" s="7"/>
      <c r="P45" s="7"/>
      <c r="Q45" s="7"/>
      <c r="R45" s="7"/>
      <c r="S45" s="7"/>
      <c r="T45" s="7"/>
    </row>
    <row r="46" spans="2:20" ht="15" hidden="1" x14ac:dyDescent="0.25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7"/>
      <c r="N46" s="7"/>
      <c r="O46" s="7"/>
      <c r="P46" s="7"/>
      <c r="Q46" s="7"/>
      <c r="R46" s="7"/>
      <c r="S46" s="7"/>
      <c r="T46" s="7"/>
    </row>
    <row r="47" spans="2:20" ht="15" hidden="1" x14ac:dyDescent="0.25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7"/>
      <c r="N47" s="7"/>
      <c r="O47" s="7"/>
      <c r="P47" s="7"/>
      <c r="Q47" s="7"/>
      <c r="R47" s="7"/>
      <c r="S47" s="7"/>
      <c r="T47" s="7"/>
    </row>
    <row r="48" spans="2:20" ht="15" hidden="1" x14ac:dyDescent="0.25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7"/>
      <c r="N48" s="7"/>
      <c r="O48" s="7"/>
      <c r="P48" s="7"/>
      <c r="Q48" s="7"/>
      <c r="R48" s="7"/>
      <c r="S48" s="7"/>
      <c r="T48" s="7"/>
    </row>
    <row r="49" spans="2:20" ht="15" hidden="1" x14ac:dyDescent="0.25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7"/>
      <c r="N49" s="7"/>
      <c r="O49" s="7"/>
      <c r="P49" s="7"/>
      <c r="Q49" s="7"/>
      <c r="R49" s="7"/>
      <c r="S49" s="7"/>
      <c r="T49" s="7"/>
    </row>
    <row r="50" spans="2:20" ht="15" hidden="1" x14ac:dyDescent="0.25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7"/>
      <c r="N50" s="7"/>
      <c r="O50" s="7"/>
      <c r="P50" s="7"/>
      <c r="Q50" s="7"/>
      <c r="R50" s="7"/>
      <c r="S50" s="7"/>
      <c r="T50" s="7"/>
    </row>
    <row r="51" spans="2:20" ht="15" hidden="1" x14ac:dyDescent="0.25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7"/>
      <c r="N51" s="7"/>
      <c r="O51" s="7"/>
      <c r="P51" s="7"/>
      <c r="Q51" s="7"/>
      <c r="R51" s="7"/>
      <c r="S51" s="7"/>
      <c r="T51" s="7"/>
    </row>
    <row r="52" spans="2:20" ht="15" hidden="1" x14ac:dyDescent="0.25"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7"/>
      <c r="N52" s="7"/>
      <c r="O52" s="7"/>
      <c r="P52" s="7"/>
      <c r="Q52" s="7"/>
      <c r="R52" s="7"/>
      <c r="S52" s="7"/>
      <c r="T52" s="7"/>
    </row>
    <row r="53" spans="2:20" ht="15" hidden="1" x14ac:dyDescent="0.25"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7"/>
      <c r="N53" s="7"/>
      <c r="O53" s="7"/>
      <c r="P53" s="7"/>
      <c r="Q53" s="7"/>
      <c r="R53" s="7"/>
      <c r="S53" s="7"/>
      <c r="T53" s="7"/>
    </row>
    <row r="54" spans="2:20" ht="15" hidden="1" x14ac:dyDescent="0.25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7"/>
      <c r="N54" s="7"/>
      <c r="O54" s="7"/>
      <c r="P54" s="7"/>
      <c r="Q54" s="7"/>
      <c r="R54" s="7"/>
      <c r="S54" s="7"/>
      <c r="T54" s="7"/>
    </row>
    <row r="55" spans="2:20" ht="15" hidden="1" x14ac:dyDescent="0.25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7"/>
      <c r="N55" s="7"/>
      <c r="O55" s="7"/>
      <c r="P55" s="7"/>
      <c r="Q55" s="7"/>
      <c r="R55" s="7"/>
      <c r="S55" s="7"/>
      <c r="T55" s="7"/>
    </row>
    <row r="56" spans="2:20" ht="15" hidden="1" x14ac:dyDescent="0.25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7"/>
      <c r="N56" s="7"/>
      <c r="O56" s="7"/>
      <c r="P56" s="7"/>
      <c r="Q56" s="7"/>
      <c r="R56" s="7"/>
      <c r="S56" s="7"/>
      <c r="T56" s="7"/>
    </row>
    <row r="57" spans="2:20" ht="15" hidden="1" x14ac:dyDescent="0.25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7"/>
      <c r="N57" s="7"/>
      <c r="O57" s="7"/>
      <c r="P57" s="7"/>
      <c r="Q57" s="7"/>
      <c r="R57" s="7"/>
      <c r="S57" s="7"/>
      <c r="T57" s="7"/>
    </row>
    <row r="58" spans="2:20" ht="15" hidden="1" x14ac:dyDescent="0.25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7"/>
      <c r="N58" s="7"/>
      <c r="O58" s="7"/>
      <c r="P58" s="7"/>
      <c r="Q58" s="7"/>
      <c r="R58" s="7"/>
      <c r="S58" s="7"/>
      <c r="T58" s="7"/>
    </row>
    <row r="59" spans="2:20" ht="15" hidden="1" x14ac:dyDescent="0.25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7"/>
      <c r="N59" s="7"/>
      <c r="O59" s="7"/>
      <c r="P59" s="7"/>
      <c r="Q59" s="7"/>
      <c r="R59" s="7"/>
      <c r="S59" s="7"/>
      <c r="T59" s="7"/>
    </row>
    <row r="60" spans="2:20" ht="15" hidden="1" x14ac:dyDescent="0.25"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7"/>
      <c r="N60" s="7"/>
      <c r="O60" s="7"/>
      <c r="P60" s="7"/>
      <c r="Q60" s="7"/>
      <c r="R60" s="7"/>
      <c r="S60" s="7"/>
      <c r="T60" s="7"/>
    </row>
    <row r="61" spans="2:20" ht="15" hidden="1" x14ac:dyDescent="0.25"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7"/>
      <c r="N61" s="7"/>
      <c r="O61" s="7"/>
      <c r="P61" s="7"/>
      <c r="Q61" s="7"/>
      <c r="R61" s="7"/>
      <c r="S61" s="7"/>
      <c r="T61" s="7"/>
    </row>
    <row r="62" spans="2:20" ht="15" hidden="1" x14ac:dyDescent="0.25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7"/>
      <c r="N62" s="7"/>
      <c r="O62" s="7"/>
      <c r="P62" s="7"/>
      <c r="Q62" s="7"/>
      <c r="R62" s="7"/>
      <c r="S62" s="7"/>
      <c r="T62" s="7"/>
    </row>
    <row r="63" spans="2:20" ht="15" hidden="1" x14ac:dyDescent="0.25"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7"/>
      <c r="N63" s="7"/>
      <c r="O63" s="7"/>
      <c r="P63" s="7"/>
      <c r="Q63" s="7"/>
      <c r="R63" s="7"/>
      <c r="S63" s="7"/>
      <c r="T63" s="7"/>
    </row>
    <row r="64" spans="2:20" ht="15" hidden="1" x14ac:dyDescent="0.25"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7"/>
      <c r="N64" s="7"/>
      <c r="O64" s="7"/>
      <c r="P64" s="7"/>
      <c r="Q64" s="7"/>
      <c r="R64" s="7"/>
      <c r="S64" s="7"/>
      <c r="T64" s="7"/>
    </row>
    <row r="65" spans="2:20" ht="15" hidden="1" x14ac:dyDescent="0.25"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7"/>
      <c r="N65" s="7"/>
      <c r="O65" s="7"/>
      <c r="P65" s="7"/>
      <c r="Q65" s="7"/>
      <c r="R65" s="7"/>
      <c r="S65" s="7"/>
      <c r="T65" s="7"/>
    </row>
    <row r="66" spans="2:20" ht="15" hidden="1" x14ac:dyDescent="0.25"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7"/>
      <c r="N66" s="7"/>
      <c r="O66" s="7"/>
      <c r="P66" s="7"/>
      <c r="Q66" s="7"/>
      <c r="R66" s="7"/>
      <c r="S66" s="7"/>
      <c r="T66" s="7"/>
    </row>
    <row r="67" spans="2:20" ht="15" hidden="1" x14ac:dyDescent="0.25"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7"/>
      <c r="N67" s="7"/>
      <c r="O67" s="7"/>
      <c r="P67" s="7"/>
      <c r="Q67" s="7"/>
      <c r="R67" s="7"/>
      <c r="S67" s="7"/>
      <c r="T67" s="7"/>
    </row>
    <row r="68" spans="2:20" ht="15" hidden="1" x14ac:dyDescent="0.25"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7"/>
      <c r="N68" s="7"/>
      <c r="O68" s="7"/>
      <c r="P68" s="7"/>
      <c r="Q68" s="7"/>
      <c r="R68" s="7"/>
      <c r="S68" s="7"/>
      <c r="T68" s="7"/>
    </row>
    <row r="69" spans="2:20" ht="15" hidden="1" x14ac:dyDescent="0.25"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7"/>
      <c r="N69" s="7"/>
      <c r="O69" s="7"/>
      <c r="P69" s="7"/>
      <c r="Q69" s="7"/>
      <c r="R69" s="7"/>
      <c r="S69" s="7"/>
      <c r="T69" s="7"/>
    </row>
    <row r="70" spans="2:20" ht="15" hidden="1" x14ac:dyDescent="0.25"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7"/>
      <c r="N70" s="7"/>
      <c r="O70" s="7"/>
      <c r="P70" s="7"/>
      <c r="Q70" s="7"/>
      <c r="R70" s="7"/>
      <c r="S70" s="7"/>
      <c r="T70" s="7"/>
    </row>
    <row r="71" spans="2:20" ht="15" hidden="1" x14ac:dyDescent="0.25"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7"/>
      <c r="N71" s="7"/>
      <c r="O71" s="7"/>
      <c r="P71" s="7"/>
      <c r="Q71" s="7"/>
      <c r="R71" s="7"/>
      <c r="S71" s="7"/>
      <c r="T71" s="7"/>
    </row>
    <row r="72" spans="2:20" ht="15" hidden="1" x14ac:dyDescent="0.25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7"/>
      <c r="N72" s="7"/>
      <c r="O72" s="7"/>
      <c r="P72" s="7"/>
      <c r="Q72" s="7"/>
      <c r="R72" s="7"/>
      <c r="S72" s="7"/>
      <c r="T72" s="7"/>
    </row>
    <row r="73" spans="2:20" ht="15" hidden="1" x14ac:dyDescent="0.25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7"/>
      <c r="N73" s="7"/>
      <c r="O73" s="7"/>
      <c r="P73" s="7"/>
      <c r="Q73" s="7"/>
      <c r="R73" s="7"/>
      <c r="S73" s="7"/>
      <c r="T73" s="7"/>
    </row>
    <row r="74" spans="2:20" ht="15" hidden="1" x14ac:dyDescent="0.25"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7"/>
      <c r="N74" s="7"/>
      <c r="O74" s="7"/>
      <c r="P74" s="7"/>
      <c r="Q74" s="7"/>
      <c r="R74" s="7"/>
      <c r="S74" s="7"/>
      <c r="T74" s="7"/>
    </row>
    <row r="75" spans="2:20" ht="15" hidden="1" x14ac:dyDescent="0.25"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7"/>
      <c r="N75" s="7"/>
      <c r="O75" s="7"/>
      <c r="P75" s="7"/>
      <c r="Q75" s="7"/>
      <c r="R75" s="7"/>
      <c r="S75" s="7"/>
      <c r="T75" s="7"/>
    </row>
    <row r="76" spans="2:20" ht="15" hidden="1" x14ac:dyDescent="0.25"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7"/>
      <c r="N76" s="7"/>
      <c r="O76" s="7"/>
      <c r="P76" s="7"/>
      <c r="Q76" s="7"/>
      <c r="R76" s="7"/>
      <c r="S76" s="7"/>
      <c r="T76" s="7"/>
    </row>
    <row r="77" spans="2:20" ht="15" hidden="1" x14ac:dyDescent="0.25"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7"/>
      <c r="N77" s="7"/>
      <c r="O77" s="7"/>
      <c r="P77" s="7"/>
      <c r="Q77" s="7"/>
      <c r="R77" s="7"/>
      <c r="S77" s="7"/>
      <c r="T77" s="7"/>
    </row>
    <row r="78" spans="2:20" ht="15" hidden="1" x14ac:dyDescent="0.25"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7"/>
      <c r="N78" s="7"/>
      <c r="O78" s="7"/>
      <c r="P78" s="7"/>
      <c r="Q78" s="7"/>
      <c r="R78" s="7"/>
      <c r="S78" s="7"/>
      <c r="T78" s="7"/>
    </row>
    <row r="79" spans="2:20" ht="15" hidden="1" x14ac:dyDescent="0.25"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7"/>
      <c r="N79" s="7"/>
      <c r="O79" s="7"/>
      <c r="P79" s="7"/>
      <c r="Q79" s="7"/>
      <c r="R79" s="7"/>
      <c r="S79" s="7"/>
      <c r="T79" s="7"/>
    </row>
    <row r="80" spans="2:20" ht="15" hidden="1" x14ac:dyDescent="0.25"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7"/>
      <c r="N80" s="7"/>
      <c r="O80" s="7"/>
      <c r="P80" s="7"/>
      <c r="Q80" s="7"/>
      <c r="R80" s="7"/>
      <c r="S80" s="7"/>
      <c r="T80" s="7"/>
    </row>
    <row r="81" spans="2:20" ht="15" hidden="1" x14ac:dyDescent="0.25"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7"/>
      <c r="N81" s="7"/>
      <c r="O81" s="7"/>
      <c r="P81" s="7"/>
      <c r="Q81" s="7"/>
      <c r="R81" s="7"/>
      <c r="S81" s="7"/>
      <c r="T81" s="7"/>
    </row>
    <row r="82" spans="2:20" ht="15" hidden="1" x14ac:dyDescent="0.25"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7"/>
      <c r="N82" s="7"/>
      <c r="O82" s="7"/>
      <c r="P82" s="7"/>
      <c r="Q82" s="7"/>
      <c r="R82" s="7"/>
      <c r="S82" s="7"/>
      <c r="T82" s="7"/>
    </row>
    <row r="83" spans="2:20" ht="15" hidden="1" x14ac:dyDescent="0.25"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7"/>
      <c r="N83" s="7"/>
      <c r="O83" s="7"/>
      <c r="P83" s="7"/>
      <c r="Q83" s="7"/>
      <c r="R83" s="7"/>
      <c r="S83" s="7"/>
      <c r="T83" s="7"/>
    </row>
    <row r="84" spans="2:20" ht="15" hidden="1" x14ac:dyDescent="0.25"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7"/>
      <c r="N84" s="7"/>
      <c r="O84" s="7"/>
      <c r="P84" s="7"/>
      <c r="Q84" s="7"/>
      <c r="R84" s="7"/>
      <c r="S84" s="7"/>
      <c r="T84" s="7"/>
    </row>
    <row r="85" spans="2:20" ht="15" hidden="1" x14ac:dyDescent="0.25"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7"/>
      <c r="N85" s="7"/>
      <c r="O85" s="7"/>
      <c r="P85" s="7"/>
      <c r="Q85" s="7"/>
      <c r="R85" s="7"/>
      <c r="S85" s="7"/>
      <c r="T85" s="7"/>
    </row>
    <row r="86" spans="2:20" ht="15" hidden="1" x14ac:dyDescent="0.25"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7"/>
      <c r="N86" s="7"/>
      <c r="O86" s="7"/>
      <c r="P86" s="7"/>
      <c r="Q86" s="7"/>
      <c r="R86" s="7"/>
      <c r="S86" s="7"/>
      <c r="T86" s="7"/>
    </row>
    <row r="87" spans="2:20" ht="15" hidden="1" x14ac:dyDescent="0.25"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7"/>
      <c r="N87" s="7"/>
      <c r="O87" s="7"/>
      <c r="P87" s="7"/>
      <c r="Q87" s="7"/>
      <c r="R87" s="7"/>
      <c r="S87" s="7"/>
      <c r="T87" s="7"/>
    </row>
    <row r="88" spans="2:20" ht="15" hidden="1" x14ac:dyDescent="0.25"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7"/>
      <c r="N88" s="7"/>
      <c r="O88" s="7"/>
      <c r="P88" s="7"/>
      <c r="Q88" s="7"/>
      <c r="R88" s="7"/>
      <c r="S88" s="7"/>
      <c r="T88" s="7"/>
    </row>
    <row r="89" spans="2:20" ht="15" hidden="1" x14ac:dyDescent="0.25"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7"/>
      <c r="N89" s="7"/>
      <c r="O89" s="7"/>
      <c r="P89" s="7"/>
      <c r="Q89" s="7"/>
      <c r="R89" s="7"/>
      <c r="S89" s="7"/>
      <c r="T89" s="7"/>
    </row>
    <row r="90" spans="2:20" ht="15" hidden="1" x14ac:dyDescent="0.25"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7"/>
      <c r="N90" s="7"/>
      <c r="O90" s="7"/>
      <c r="P90" s="7"/>
      <c r="Q90" s="7"/>
      <c r="R90" s="7"/>
      <c r="S90" s="7"/>
      <c r="T90" s="7"/>
    </row>
    <row r="91" spans="2:20" ht="15" hidden="1" x14ac:dyDescent="0.25"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7"/>
      <c r="N91" s="7"/>
      <c r="O91" s="7"/>
      <c r="P91" s="7"/>
      <c r="Q91" s="7"/>
      <c r="R91" s="7"/>
      <c r="S91" s="7"/>
      <c r="T91" s="7"/>
    </row>
    <row r="92" spans="2:20" ht="15" hidden="1" x14ac:dyDescent="0.25"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7"/>
      <c r="N92" s="7"/>
      <c r="O92" s="7"/>
      <c r="P92" s="7"/>
      <c r="Q92" s="7"/>
      <c r="R92" s="7"/>
      <c r="S92" s="7"/>
      <c r="T92" s="7"/>
    </row>
    <row r="93" spans="2:20" ht="15" hidden="1" x14ac:dyDescent="0.25"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7"/>
      <c r="N93" s="7"/>
      <c r="O93" s="7"/>
      <c r="P93" s="7"/>
      <c r="Q93" s="7"/>
      <c r="R93" s="7"/>
      <c r="S93" s="7"/>
      <c r="T93" s="7"/>
    </row>
    <row r="94" spans="2:20" ht="15" hidden="1" x14ac:dyDescent="0.25"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7"/>
      <c r="N94" s="7"/>
      <c r="O94" s="7"/>
      <c r="P94" s="7"/>
      <c r="Q94" s="7"/>
      <c r="R94" s="7"/>
      <c r="S94" s="7"/>
      <c r="T94" s="7"/>
    </row>
    <row r="95" spans="2:20" ht="15" hidden="1" x14ac:dyDescent="0.25"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7"/>
      <c r="N95" s="7"/>
      <c r="O95" s="7"/>
      <c r="P95" s="7"/>
      <c r="Q95" s="7"/>
      <c r="R95" s="7"/>
      <c r="S95" s="7"/>
      <c r="T95" s="7"/>
    </row>
    <row r="96" spans="2:20" ht="15" hidden="1" x14ac:dyDescent="0.25"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7"/>
      <c r="N96" s="7"/>
      <c r="O96" s="7"/>
      <c r="P96" s="7"/>
      <c r="Q96" s="7"/>
      <c r="R96" s="7"/>
      <c r="S96" s="7"/>
      <c r="T96" s="7"/>
    </row>
    <row r="97" spans="2:20" ht="15" hidden="1" x14ac:dyDescent="0.25"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7"/>
      <c r="N97" s="7"/>
      <c r="O97" s="7"/>
      <c r="P97" s="7"/>
      <c r="Q97" s="7"/>
      <c r="R97" s="7"/>
      <c r="S97" s="7"/>
      <c r="T97" s="7"/>
    </row>
    <row r="98" spans="2:20" ht="15" hidden="1" x14ac:dyDescent="0.25"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7"/>
      <c r="N98" s="7"/>
      <c r="O98" s="7"/>
      <c r="P98" s="7"/>
      <c r="Q98" s="7"/>
      <c r="R98" s="7"/>
      <c r="S98" s="7"/>
      <c r="T98" s="7"/>
    </row>
    <row r="99" spans="2:20" ht="15" hidden="1" x14ac:dyDescent="0.25"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7"/>
      <c r="N99" s="7"/>
      <c r="O99" s="7"/>
      <c r="P99" s="7"/>
      <c r="Q99" s="7"/>
      <c r="R99" s="7"/>
      <c r="S99" s="7"/>
      <c r="T99" s="7"/>
    </row>
    <row r="100" spans="2:20" ht="15" hidden="1" x14ac:dyDescent="0.25"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7"/>
      <c r="N100" s="7"/>
      <c r="O100" s="7"/>
      <c r="P100" s="7"/>
      <c r="Q100" s="7"/>
      <c r="R100" s="7"/>
      <c r="S100" s="7"/>
      <c r="T100" s="7"/>
    </row>
    <row r="101" spans="2:20" ht="15" hidden="1" x14ac:dyDescent="0.25"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7"/>
      <c r="N101" s="7"/>
      <c r="O101" s="7"/>
      <c r="P101" s="7"/>
      <c r="Q101" s="7"/>
      <c r="R101" s="7"/>
      <c r="S101" s="7"/>
      <c r="T101" s="7"/>
    </row>
    <row r="102" spans="2:20" ht="15" hidden="1" x14ac:dyDescent="0.25"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7"/>
      <c r="N102" s="7"/>
      <c r="O102" s="7"/>
      <c r="P102" s="7"/>
      <c r="Q102" s="7"/>
      <c r="R102" s="7"/>
      <c r="S102" s="7"/>
      <c r="T102" s="7"/>
    </row>
    <row r="103" spans="2:20" ht="15" hidden="1" x14ac:dyDescent="0.25"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7"/>
      <c r="N103" s="7"/>
      <c r="O103" s="7"/>
      <c r="P103" s="7"/>
      <c r="Q103" s="7"/>
      <c r="R103" s="7"/>
      <c r="S103" s="7"/>
      <c r="T103" s="7"/>
    </row>
    <row r="104" spans="2:20" ht="15" hidden="1" x14ac:dyDescent="0.25"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7"/>
      <c r="N104" s="7"/>
      <c r="O104" s="7"/>
      <c r="P104" s="7"/>
      <c r="Q104" s="7"/>
      <c r="R104" s="7"/>
      <c r="S104" s="7"/>
      <c r="T104" s="7"/>
    </row>
    <row r="105" spans="2:20" ht="15" hidden="1" x14ac:dyDescent="0.25"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7"/>
      <c r="N105" s="7"/>
      <c r="O105" s="7"/>
      <c r="P105" s="7"/>
      <c r="Q105" s="7"/>
      <c r="R105" s="7"/>
      <c r="S105" s="7"/>
      <c r="T105" s="7"/>
    </row>
    <row r="106" spans="2:20" ht="15" hidden="1" x14ac:dyDescent="0.25"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7"/>
      <c r="N106" s="7"/>
      <c r="O106" s="7"/>
      <c r="P106" s="7"/>
      <c r="Q106" s="7"/>
      <c r="R106" s="7"/>
      <c r="S106" s="7"/>
      <c r="T106" s="7"/>
    </row>
    <row r="107" spans="2:20" ht="15" hidden="1" x14ac:dyDescent="0.25"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7"/>
      <c r="N107" s="7"/>
      <c r="O107" s="7"/>
      <c r="P107" s="7"/>
      <c r="Q107" s="7"/>
      <c r="R107" s="7"/>
      <c r="S107" s="7"/>
      <c r="T107" s="7"/>
    </row>
    <row r="108" spans="2:20" ht="15" hidden="1" x14ac:dyDescent="0.25"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7"/>
      <c r="N108" s="7"/>
      <c r="O108" s="7"/>
      <c r="P108" s="7"/>
      <c r="Q108" s="7"/>
      <c r="R108" s="7"/>
      <c r="S108" s="7"/>
      <c r="T108" s="7"/>
    </row>
    <row r="109" spans="2:20" ht="15" hidden="1" x14ac:dyDescent="0.25"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7"/>
      <c r="N109" s="7"/>
      <c r="O109" s="7"/>
      <c r="P109" s="7"/>
      <c r="Q109" s="7"/>
      <c r="R109" s="7"/>
      <c r="S109" s="7"/>
      <c r="T109" s="7"/>
    </row>
    <row r="110" spans="2:20" ht="15" hidden="1" x14ac:dyDescent="0.25"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7"/>
      <c r="N110" s="7"/>
      <c r="O110" s="7"/>
      <c r="P110" s="7"/>
      <c r="Q110" s="7"/>
      <c r="R110" s="7"/>
      <c r="S110" s="7"/>
      <c r="T110" s="7"/>
    </row>
    <row r="111" spans="2:20" ht="15" hidden="1" x14ac:dyDescent="0.25"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7"/>
      <c r="N111" s="7"/>
      <c r="O111" s="7"/>
      <c r="P111" s="7"/>
      <c r="Q111" s="7"/>
      <c r="R111" s="7"/>
      <c r="S111" s="7"/>
      <c r="T111" s="7"/>
    </row>
    <row r="112" spans="2:20" ht="15" hidden="1" x14ac:dyDescent="0.25"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7"/>
      <c r="N112" s="7"/>
      <c r="O112" s="7"/>
      <c r="P112" s="7"/>
      <c r="Q112" s="7"/>
      <c r="R112" s="7"/>
      <c r="S112" s="7"/>
      <c r="T112" s="7"/>
    </row>
    <row r="113" spans="2:20" ht="15" hidden="1" x14ac:dyDescent="0.25"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7"/>
      <c r="N113" s="7"/>
      <c r="O113" s="7"/>
      <c r="P113" s="7"/>
      <c r="Q113" s="7"/>
      <c r="R113" s="7"/>
      <c r="S113" s="7"/>
      <c r="T113" s="7"/>
    </row>
    <row r="114" spans="2:20" ht="15" hidden="1" x14ac:dyDescent="0.25"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7"/>
      <c r="N114" s="7"/>
      <c r="O114" s="7"/>
      <c r="P114" s="7"/>
      <c r="Q114" s="7"/>
      <c r="R114" s="7"/>
      <c r="S114" s="7"/>
      <c r="T114" s="7"/>
    </row>
    <row r="115" spans="2:20" ht="15" hidden="1" x14ac:dyDescent="0.25"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7"/>
      <c r="N115" s="7"/>
      <c r="O115" s="7"/>
      <c r="P115" s="7"/>
      <c r="Q115" s="7"/>
      <c r="R115" s="7"/>
      <c r="S115" s="7"/>
      <c r="T115" s="7"/>
    </row>
    <row r="116" spans="2:20" ht="15" hidden="1" x14ac:dyDescent="0.25"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7"/>
      <c r="N116" s="7"/>
      <c r="O116" s="7"/>
      <c r="P116" s="7"/>
      <c r="Q116" s="7"/>
      <c r="R116" s="7"/>
      <c r="S116" s="7"/>
      <c r="T116" s="7"/>
    </row>
    <row r="117" spans="2:20" ht="15" hidden="1" x14ac:dyDescent="0.25"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7"/>
      <c r="N117" s="7"/>
      <c r="O117" s="7"/>
      <c r="P117" s="7"/>
      <c r="Q117" s="7"/>
      <c r="R117" s="7"/>
      <c r="S117" s="7"/>
      <c r="T117" s="7"/>
    </row>
    <row r="118" spans="2:20" ht="15" hidden="1" x14ac:dyDescent="0.25"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7"/>
      <c r="N118" s="7"/>
      <c r="O118" s="7"/>
      <c r="P118" s="7"/>
      <c r="Q118" s="7"/>
      <c r="R118" s="7"/>
      <c r="S118" s="7"/>
      <c r="T118" s="7"/>
    </row>
    <row r="119" spans="2:20" ht="15" hidden="1" x14ac:dyDescent="0.25"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7"/>
      <c r="N119" s="7"/>
      <c r="O119" s="7"/>
      <c r="P119" s="7"/>
      <c r="Q119" s="7"/>
      <c r="R119" s="7"/>
      <c r="S119" s="7"/>
      <c r="T119" s="7"/>
    </row>
    <row r="120" spans="2:20" ht="15" hidden="1" x14ac:dyDescent="0.25"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7"/>
      <c r="N120" s="7"/>
      <c r="O120" s="7"/>
      <c r="P120" s="7"/>
      <c r="Q120" s="7"/>
      <c r="R120" s="7"/>
      <c r="S120" s="7"/>
      <c r="T120" s="7"/>
    </row>
    <row r="121" spans="2:20" ht="15" hidden="1" x14ac:dyDescent="0.25"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7"/>
      <c r="N121" s="7"/>
      <c r="O121" s="7"/>
      <c r="P121" s="7"/>
      <c r="Q121" s="7"/>
      <c r="R121" s="7"/>
      <c r="S121" s="7"/>
      <c r="T121" s="7"/>
    </row>
    <row r="122" spans="2:20" ht="15" hidden="1" x14ac:dyDescent="0.25"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7"/>
      <c r="N122" s="7"/>
      <c r="O122" s="7"/>
      <c r="P122" s="7"/>
      <c r="Q122" s="7"/>
      <c r="R122" s="7"/>
      <c r="S122" s="7"/>
      <c r="T122" s="7"/>
    </row>
    <row r="123" spans="2:20" ht="15" hidden="1" x14ac:dyDescent="0.25"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7"/>
      <c r="N123" s="7"/>
      <c r="O123" s="7"/>
      <c r="P123" s="7"/>
      <c r="Q123" s="7"/>
      <c r="R123" s="7"/>
      <c r="S123" s="7"/>
      <c r="T123" s="7"/>
    </row>
    <row r="124" spans="2:20" ht="15" hidden="1" x14ac:dyDescent="0.25"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7"/>
      <c r="N124" s="7"/>
      <c r="O124" s="7"/>
      <c r="P124" s="7"/>
      <c r="Q124" s="7"/>
      <c r="R124" s="7"/>
      <c r="S124" s="7"/>
      <c r="T124" s="7"/>
    </row>
    <row r="125" spans="2:20" ht="15" hidden="1" x14ac:dyDescent="0.25"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7"/>
      <c r="N125" s="7"/>
      <c r="O125" s="7"/>
      <c r="P125" s="7"/>
      <c r="Q125" s="7"/>
      <c r="R125" s="7"/>
      <c r="S125" s="7"/>
      <c r="T125" s="7"/>
    </row>
    <row r="126" spans="2:20" ht="15" hidden="1" x14ac:dyDescent="0.25"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7"/>
      <c r="N126" s="7"/>
      <c r="O126" s="7"/>
      <c r="P126" s="7"/>
      <c r="Q126" s="7"/>
      <c r="R126" s="7"/>
      <c r="S126" s="7"/>
      <c r="T126" s="7"/>
    </row>
    <row r="127" spans="2:20" ht="15" hidden="1" x14ac:dyDescent="0.25"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7"/>
      <c r="N127" s="7"/>
      <c r="O127" s="7"/>
      <c r="P127" s="7"/>
      <c r="Q127" s="7"/>
      <c r="R127" s="7"/>
      <c r="S127" s="7"/>
      <c r="T127" s="7"/>
    </row>
    <row r="128" spans="2:20" ht="15" hidden="1" x14ac:dyDescent="0.25"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7"/>
      <c r="N128" s="7"/>
      <c r="O128" s="7"/>
      <c r="P128" s="7"/>
      <c r="Q128" s="7"/>
      <c r="R128" s="7"/>
      <c r="S128" s="7"/>
      <c r="T128" s="7"/>
    </row>
    <row r="129" spans="2:20" ht="15" hidden="1" x14ac:dyDescent="0.25"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7"/>
      <c r="N129" s="7"/>
      <c r="O129" s="7"/>
      <c r="P129" s="7"/>
      <c r="Q129" s="7"/>
      <c r="R129" s="7"/>
      <c r="S129" s="7"/>
      <c r="T129" s="7"/>
    </row>
    <row r="130" spans="2:20" ht="15" hidden="1" x14ac:dyDescent="0.25"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7"/>
      <c r="N130" s="7"/>
      <c r="O130" s="7"/>
      <c r="P130" s="7"/>
      <c r="Q130" s="7"/>
      <c r="R130" s="7"/>
      <c r="S130" s="7"/>
      <c r="T130" s="7"/>
    </row>
    <row r="131" spans="2:20" ht="15" hidden="1" x14ac:dyDescent="0.25"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7"/>
      <c r="N131" s="7"/>
      <c r="O131" s="7"/>
      <c r="P131" s="7"/>
      <c r="Q131" s="7"/>
      <c r="R131" s="7"/>
      <c r="S131" s="7"/>
      <c r="T131" s="7"/>
    </row>
    <row r="132" spans="2:20" ht="15" hidden="1" x14ac:dyDescent="0.25"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7"/>
      <c r="N132" s="7"/>
      <c r="O132" s="7"/>
      <c r="P132" s="7"/>
      <c r="Q132" s="7"/>
      <c r="R132" s="7"/>
      <c r="S132" s="7"/>
      <c r="T132" s="7"/>
    </row>
    <row r="133" spans="2:20" ht="15" hidden="1" x14ac:dyDescent="0.25"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7"/>
      <c r="N133" s="7"/>
      <c r="O133" s="7"/>
      <c r="P133" s="7"/>
      <c r="Q133" s="7"/>
      <c r="R133" s="7"/>
      <c r="S133" s="7"/>
      <c r="T133" s="7"/>
    </row>
    <row r="134" spans="2:20" ht="15" hidden="1" x14ac:dyDescent="0.25"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7"/>
      <c r="N134" s="7"/>
      <c r="O134" s="7"/>
      <c r="P134" s="7"/>
      <c r="Q134" s="7"/>
      <c r="R134" s="7"/>
      <c r="S134" s="7"/>
      <c r="T134" s="7"/>
    </row>
    <row r="135" spans="2:20" ht="15" hidden="1" x14ac:dyDescent="0.25"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7"/>
      <c r="N135" s="7"/>
      <c r="O135" s="7"/>
      <c r="P135" s="7"/>
      <c r="Q135" s="7"/>
      <c r="R135" s="7"/>
      <c r="S135" s="7"/>
      <c r="T135" s="7"/>
    </row>
    <row r="136" spans="2:20" ht="15" hidden="1" x14ac:dyDescent="0.25"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7"/>
      <c r="N136" s="7"/>
      <c r="O136" s="7"/>
      <c r="P136" s="7"/>
      <c r="Q136" s="7"/>
      <c r="R136" s="7"/>
      <c r="S136" s="7"/>
      <c r="T136" s="7"/>
    </row>
    <row r="137" spans="2:20" ht="15" hidden="1" x14ac:dyDescent="0.25"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7"/>
      <c r="N137" s="7"/>
      <c r="O137" s="7"/>
      <c r="P137" s="7"/>
      <c r="Q137" s="7"/>
      <c r="R137" s="7"/>
      <c r="S137" s="7"/>
      <c r="T137" s="7"/>
    </row>
    <row r="138" spans="2:20" ht="15" hidden="1" x14ac:dyDescent="0.25"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7"/>
      <c r="N138" s="7"/>
      <c r="O138" s="7"/>
      <c r="P138" s="7"/>
      <c r="Q138" s="7"/>
      <c r="R138" s="7"/>
      <c r="S138" s="7"/>
      <c r="T138" s="7"/>
    </row>
    <row r="139" spans="2:20" ht="15" hidden="1" x14ac:dyDescent="0.25"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7"/>
      <c r="N139" s="7"/>
      <c r="O139" s="7"/>
      <c r="P139" s="7"/>
      <c r="Q139" s="7"/>
      <c r="R139" s="7"/>
      <c r="S139" s="7"/>
      <c r="T139" s="7"/>
    </row>
    <row r="140" spans="2:20" ht="15" hidden="1" x14ac:dyDescent="0.25"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7"/>
      <c r="N140" s="7"/>
      <c r="O140" s="7"/>
      <c r="P140" s="7"/>
      <c r="Q140" s="7"/>
      <c r="R140" s="7"/>
      <c r="S140" s="7"/>
      <c r="T140" s="7"/>
    </row>
    <row r="141" spans="2:20" ht="15" hidden="1" x14ac:dyDescent="0.25"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7"/>
      <c r="N141" s="7"/>
      <c r="O141" s="7"/>
      <c r="P141" s="7"/>
      <c r="Q141" s="7"/>
      <c r="R141" s="7"/>
      <c r="S141" s="7"/>
      <c r="T141" s="7"/>
    </row>
    <row r="142" spans="2:20" ht="15" hidden="1" x14ac:dyDescent="0.25"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7"/>
      <c r="N142" s="7"/>
      <c r="O142" s="7"/>
      <c r="P142" s="7"/>
      <c r="Q142" s="7"/>
      <c r="R142" s="7"/>
      <c r="S142" s="7"/>
      <c r="T142" s="7"/>
    </row>
    <row r="143" spans="2:20" ht="15" hidden="1" x14ac:dyDescent="0.25"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7"/>
      <c r="N143" s="7"/>
      <c r="O143" s="7"/>
      <c r="P143" s="7"/>
      <c r="Q143" s="7"/>
      <c r="R143" s="7"/>
      <c r="S143" s="7"/>
      <c r="T143" s="7"/>
    </row>
    <row r="144" spans="2:20" ht="15" hidden="1" x14ac:dyDescent="0.25"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7"/>
      <c r="N144" s="7"/>
      <c r="O144" s="7"/>
      <c r="P144" s="7"/>
      <c r="Q144" s="7"/>
      <c r="R144" s="7"/>
      <c r="S144" s="7"/>
      <c r="T144" s="7"/>
    </row>
    <row r="145" spans="2:20" ht="15" hidden="1" x14ac:dyDescent="0.25"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7"/>
      <c r="N145" s="7"/>
      <c r="O145" s="7"/>
      <c r="P145" s="7"/>
      <c r="Q145" s="7"/>
      <c r="R145" s="7"/>
      <c r="S145" s="7"/>
      <c r="T145" s="7"/>
    </row>
    <row r="146" spans="2:20" ht="15" hidden="1" x14ac:dyDescent="0.25"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7"/>
      <c r="N146" s="7"/>
      <c r="O146" s="7"/>
      <c r="P146" s="7"/>
      <c r="Q146" s="7"/>
      <c r="R146" s="7"/>
      <c r="S146" s="7"/>
      <c r="T146" s="7"/>
    </row>
    <row r="147" spans="2:20" ht="15" hidden="1" x14ac:dyDescent="0.25"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7"/>
      <c r="N147" s="7"/>
      <c r="O147" s="7"/>
      <c r="P147" s="7"/>
      <c r="Q147" s="7"/>
      <c r="R147" s="7"/>
      <c r="S147" s="7"/>
      <c r="T147" s="7"/>
    </row>
    <row r="148" spans="2:20" ht="15" hidden="1" x14ac:dyDescent="0.25"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7"/>
      <c r="N148" s="7"/>
      <c r="O148" s="7"/>
      <c r="P148" s="7"/>
      <c r="Q148" s="7"/>
      <c r="R148" s="7"/>
      <c r="S148" s="7"/>
      <c r="T148" s="7"/>
    </row>
    <row r="149" spans="2:20" ht="15" hidden="1" x14ac:dyDescent="0.25"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7"/>
      <c r="N149" s="7"/>
      <c r="O149" s="7"/>
      <c r="P149" s="7"/>
      <c r="Q149" s="7"/>
      <c r="R149" s="7"/>
      <c r="S149" s="7"/>
      <c r="T149" s="7"/>
    </row>
    <row r="150" spans="2:20" ht="15" hidden="1" x14ac:dyDescent="0.25"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7"/>
      <c r="N150" s="7"/>
      <c r="O150" s="7"/>
      <c r="P150" s="7"/>
      <c r="Q150" s="7"/>
      <c r="R150" s="7"/>
      <c r="S150" s="7"/>
      <c r="T150" s="7"/>
    </row>
    <row r="151" spans="2:20" ht="15" hidden="1" x14ac:dyDescent="0.25"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7"/>
      <c r="N151" s="7"/>
      <c r="O151" s="7"/>
      <c r="P151" s="7"/>
      <c r="Q151" s="7"/>
      <c r="R151" s="7"/>
      <c r="S151" s="7"/>
      <c r="T151" s="7"/>
    </row>
    <row r="152" spans="2:20" ht="15" hidden="1" x14ac:dyDescent="0.25"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7"/>
      <c r="N152" s="7"/>
      <c r="O152" s="7"/>
      <c r="P152" s="7"/>
      <c r="Q152" s="7"/>
      <c r="R152" s="7"/>
      <c r="S152" s="7"/>
      <c r="T152" s="7"/>
    </row>
    <row r="153" spans="2:20" ht="15" hidden="1" x14ac:dyDescent="0.25"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7"/>
      <c r="N153" s="7"/>
      <c r="O153" s="7"/>
      <c r="P153" s="7"/>
      <c r="Q153" s="7"/>
      <c r="R153" s="7"/>
      <c r="S153" s="7"/>
      <c r="T153" s="7"/>
    </row>
    <row r="154" spans="2:20" ht="15" hidden="1" x14ac:dyDescent="0.25"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7"/>
      <c r="N154" s="7"/>
      <c r="O154" s="7"/>
      <c r="P154" s="7"/>
      <c r="Q154" s="7"/>
      <c r="R154" s="7"/>
      <c r="S154" s="7"/>
      <c r="T154" s="7"/>
    </row>
    <row r="155" spans="2:20" ht="15" hidden="1" x14ac:dyDescent="0.25"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7"/>
      <c r="N155" s="7"/>
      <c r="O155" s="7"/>
      <c r="P155" s="7"/>
      <c r="Q155" s="7"/>
      <c r="R155" s="7"/>
      <c r="S155" s="7"/>
      <c r="T155" s="7"/>
    </row>
    <row r="156" spans="2:20" ht="15" hidden="1" x14ac:dyDescent="0.25"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7"/>
      <c r="N156" s="7"/>
      <c r="O156" s="7"/>
      <c r="P156" s="7"/>
      <c r="Q156" s="7"/>
      <c r="R156" s="7"/>
      <c r="S156" s="7"/>
      <c r="T156" s="7"/>
    </row>
    <row r="157" spans="2:20" ht="15" hidden="1" x14ac:dyDescent="0.25"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7"/>
      <c r="N157" s="7"/>
      <c r="O157" s="7"/>
      <c r="P157" s="7"/>
      <c r="Q157" s="7"/>
      <c r="R157" s="7"/>
      <c r="S157" s="7"/>
      <c r="T157" s="7"/>
    </row>
    <row r="158" spans="2:20" ht="15" hidden="1" x14ac:dyDescent="0.25"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7"/>
      <c r="N158" s="7"/>
      <c r="O158" s="7"/>
      <c r="P158" s="7"/>
      <c r="Q158" s="7"/>
      <c r="R158" s="7"/>
      <c r="S158" s="7"/>
      <c r="T158" s="7"/>
    </row>
    <row r="159" spans="2:20" ht="15" hidden="1" x14ac:dyDescent="0.25"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7"/>
      <c r="N159" s="7"/>
      <c r="O159" s="7"/>
      <c r="P159" s="7"/>
      <c r="Q159" s="7"/>
      <c r="R159" s="7"/>
      <c r="S159" s="7"/>
      <c r="T159" s="7"/>
    </row>
    <row r="160" spans="2:20" ht="15" hidden="1" x14ac:dyDescent="0.25"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7"/>
      <c r="N160" s="7"/>
      <c r="O160" s="7"/>
      <c r="P160" s="7"/>
      <c r="Q160" s="7"/>
      <c r="R160" s="7"/>
      <c r="S160" s="7"/>
      <c r="T160" s="7"/>
    </row>
  </sheetData>
  <mergeCells count="5">
    <mergeCell ref="A1:T2"/>
    <mergeCell ref="D5:J5"/>
    <mergeCell ref="N5:T5"/>
    <mergeCell ref="E14:I14"/>
    <mergeCell ref="O14:S14"/>
  </mergeCells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Parametros</vt:lpstr>
      <vt:lpstr>MATRIZ</vt:lpstr>
      <vt:lpstr>CONTROLES</vt:lpstr>
      <vt:lpstr>MAPA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Tovar</dc:creator>
  <cp:lastModifiedBy>Alex Tovar</cp:lastModifiedBy>
  <dcterms:created xsi:type="dcterms:W3CDTF">2020-01-06T02:33:28Z</dcterms:created>
  <dcterms:modified xsi:type="dcterms:W3CDTF">2020-03-30T20:20:35Z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141eb4f-af9c-40c3-ac2f-289d9c230aa7_Enabled">
    <vt:lpwstr>True</vt:lpwstr>
  </property>
  <property fmtid="{D5CDD505-2E9C-101B-9397-08002B2CF9AE}" pid="3" name="MSIP_Label_f141eb4f-af9c-40c3-ac2f-289d9c230aa7_SiteId">
    <vt:lpwstr>46bb22b8-4c2c-40ff-8360-7b6334821279</vt:lpwstr>
  </property>
  <property fmtid="{D5CDD505-2E9C-101B-9397-08002B2CF9AE}" pid="4" name="MSIP_Label_f141eb4f-af9c-40c3-ac2f-289d9c230aa7_Owner">
    <vt:lpwstr>ICM2622B@claro.co</vt:lpwstr>
  </property>
  <property fmtid="{D5CDD505-2E9C-101B-9397-08002B2CF9AE}" pid="5" name="MSIP_Label_f141eb4f-af9c-40c3-ac2f-289d9c230aa7_SetDate">
    <vt:lpwstr>2020-01-15T19:57:44.8945601Z</vt:lpwstr>
  </property>
  <property fmtid="{D5CDD505-2E9C-101B-9397-08002B2CF9AE}" pid="6" name="MSIP_Label_f141eb4f-af9c-40c3-ac2f-289d9c230aa7_Name">
    <vt:lpwstr>Borrador</vt:lpwstr>
  </property>
  <property fmtid="{D5CDD505-2E9C-101B-9397-08002B2CF9AE}" pid="7" name="MSIP_Label_f141eb4f-af9c-40c3-ac2f-289d9c230aa7_Application">
    <vt:lpwstr>Microsoft Azure Information Protection</vt:lpwstr>
  </property>
  <property fmtid="{D5CDD505-2E9C-101B-9397-08002B2CF9AE}" pid="8" name="MSIP_Label_f141eb4f-af9c-40c3-ac2f-289d9c230aa7_ActionId">
    <vt:lpwstr>a22de5e8-b871-49e1-a646-4786d219f36c</vt:lpwstr>
  </property>
  <property fmtid="{D5CDD505-2E9C-101B-9397-08002B2CF9AE}" pid="9" name="MSIP_Label_f141eb4f-af9c-40c3-ac2f-289d9c230aa7_Extended_MSFT_Method">
    <vt:lpwstr>Manual</vt:lpwstr>
  </property>
  <property fmtid="{D5CDD505-2E9C-101B-9397-08002B2CF9AE}" pid="10" name="Sensibilidad">
    <vt:lpwstr>Borrador</vt:lpwstr>
  </property>
</Properties>
</file>